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50" activeTab="0"/>
  </bookViews>
  <sheets>
    <sheet name="PL" sheetId="1" r:id="rId1"/>
    <sheet name="BS" sheetId="2" r:id="rId2"/>
    <sheet name="EQ" sheetId="3" r:id="rId3"/>
    <sheet name="CF" sheetId="4" r:id="rId4"/>
  </sheets>
  <definedNames>
    <definedName name="_xlnm.Print_Area" localSheetId="1">'BS'!$A$1:$G$68</definedName>
    <definedName name="_xlnm.Print_Area" localSheetId="3">'CF'!$A$1:$C$74</definedName>
    <definedName name="_xlnm.Print_Area" localSheetId="2">'EQ'!$A$1:$P$32</definedName>
    <definedName name="_xlnm.Print_Area" localSheetId="0">'PL'!$A$1:$G$41</definedName>
  </definedNames>
  <calcPr fullCalcOnLoad="1"/>
</workbook>
</file>

<file path=xl/sharedStrings.xml><?xml version="1.0" encoding="utf-8"?>
<sst xmlns="http://schemas.openxmlformats.org/spreadsheetml/2006/main" count="196" uniqueCount="167">
  <si>
    <t>Individual Quarter</t>
  </si>
  <si>
    <t>Cumulative Quarter</t>
  </si>
  <si>
    <t>3 months ended</t>
  </si>
  <si>
    <t>RM' 000</t>
  </si>
  <si>
    <t>Revenue</t>
  </si>
  <si>
    <t>Expenses excluding finance cost and tax</t>
  </si>
  <si>
    <t>Other operating income</t>
  </si>
  <si>
    <t>Profit from operations</t>
  </si>
  <si>
    <t>Finance Cost</t>
  </si>
  <si>
    <t>Profit from ordinary activities before tax</t>
  </si>
  <si>
    <t>Taxation</t>
  </si>
  <si>
    <t>Minority Interest</t>
  </si>
  <si>
    <t>Earnings per share :</t>
  </si>
  <si>
    <t>(a)   Basic (sen)</t>
  </si>
  <si>
    <t>CONDENSED CONSOLIDATED INCOME STATEMENT</t>
  </si>
  <si>
    <t>The figures have not been audited.</t>
  </si>
  <si>
    <t>As at 31/12/2004</t>
  </si>
  <si>
    <t>RM'000</t>
  </si>
  <si>
    <t>Non current assets</t>
  </si>
  <si>
    <t>Property, plant and equipment</t>
  </si>
  <si>
    <t>Current assets</t>
  </si>
  <si>
    <t>- Inventories</t>
  </si>
  <si>
    <t>- Receivables</t>
  </si>
  <si>
    <t>- Tax recoverable</t>
  </si>
  <si>
    <t>- Cash and bank balances</t>
  </si>
  <si>
    <t>Current liabilities</t>
  </si>
  <si>
    <t>- Payables</t>
  </si>
  <si>
    <t>- Hire purchase and lease creditors</t>
  </si>
  <si>
    <t>- Bank borrowings :</t>
  </si>
  <si>
    <t xml:space="preserve">      - revolving credit</t>
  </si>
  <si>
    <t xml:space="preserve">      - bank overdrafts</t>
  </si>
  <si>
    <t xml:space="preserve">      - term loans</t>
  </si>
  <si>
    <t>- Taxation</t>
  </si>
  <si>
    <t>Less : Non current liabilities</t>
  </si>
  <si>
    <t>Hire purchase and lease creditors</t>
  </si>
  <si>
    <t>Term loans</t>
  </si>
  <si>
    <t>Deferred taxation</t>
  </si>
  <si>
    <t>Capital and reserves</t>
  </si>
  <si>
    <t>Share capital</t>
  </si>
  <si>
    <t>Reserves</t>
  </si>
  <si>
    <t>Shareholders' equity</t>
  </si>
  <si>
    <t>Minority interest</t>
  </si>
  <si>
    <t xml:space="preserve">This Condensed Consolidated Balance Sheet should be read in conjunction with the Annual Financial Report </t>
  </si>
  <si>
    <t>for the year ended 31 December 2004.</t>
  </si>
  <si>
    <t>Non-distributable</t>
  </si>
  <si>
    <t>Distributable</t>
  </si>
  <si>
    <t>Share Capital</t>
  </si>
  <si>
    <t>Reserve on consolidation</t>
  </si>
  <si>
    <t>Retained earnings</t>
  </si>
  <si>
    <t>Total</t>
  </si>
  <si>
    <t>As at 1 January 2005</t>
  </si>
  <si>
    <t>As at 1 January 2004</t>
  </si>
  <si>
    <t>CONDENSED CONSOLIDATED STATEMENT OF CHANGES IN EQUITY</t>
  </si>
  <si>
    <t>CONDENSED CONSOLIDATED CASH FLOW STATEMENT</t>
  </si>
  <si>
    <t>Operating Activities</t>
  </si>
  <si>
    <t>Adjustment for:</t>
  </si>
  <si>
    <t>Post-employment benefit obligations</t>
  </si>
  <si>
    <t>Interest expenses</t>
  </si>
  <si>
    <t>Allowance for doubtful debts</t>
  </si>
  <si>
    <t>Property, plant and equipment written off</t>
  </si>
  <si>
    <t>Changes in working capital :</t>
  </si>
  <si>
    <t>Trade and other receivables</t>
  </si>
  <si>
    <t>Trade and other Payables</t>
  </si>
  <si>
    <t>Interest paid</t>
  </si>
  <si>
    <t>Taxation Paid</t>
  </si>
  <si>
    <t>Retirement benefits paid</t>
  </si>
  <si>
    <t>Investing activities</t>
  </si>
  <si>
    <t>Purchase of property, plant and equipment</t>
  </si>
  <si>
    <t>Proceeds from disposal of property, plant and equipment</t>
  </si>
  <si>
    <t>Financing activities</t>
  </si>
  <si>
    <t>Repayment of term loan</t>
  </si>
  <si>
    <t>Repayment of revolving credit</t>
  </si>
  <si>
    <t>Net cash used in financing activities</t>
  </si>
  <si>
    <t>Net increase/(decrease) in cash and cash equivalents during the financial year</t>
  </si>
  <si>
    <t>Cash and cash equivalents at beginning of financial year</t>
  </si>
  <si>
    <t>Cash and cash equivalents at end of financial year</t>
  </si>
  <si>
    <t>Cash and cash equivalents comprise :</t>
  </si>
  <si>
    <t>Cash and bank balances</t>
  </si>
  <si>
    <t>Bank overdraft</t>
  </si>
  <si>
    <t>Concessions and trademarks</t>
  </si>
  <si>
    <t>Currency tranlation differences</t>
  </si>
  <si>
    <t xml:space="preserve"> 31 December 2004 </t>
  </si>
  <si>
    <t>Share of results of associates</t>
  </si>
  <si>
    <t>31/12/05</t>
  </si>
  <si>
    <t xml:space="preserve">PELIKAN INTERNATIONAL CORPORATION BERHAD (63611-U) (FORMERLY KNOWN AS DIPERDANA HOLDINGS BERHAD) </t>
  </si>
  <si>
    <t>Year ended</t>
  </si>
  <si>
    <t>31/12/04</t>
  </si>
  <si>
    <t>Share of results of associates</t>
  </si>
  <si>
    <t>- group</t>
  </si>
  <si>
    <t>- associates</t>
  </si>
  <si>
    <t>Profit after taxation</t>
  </si>
  <si>
    <t>Profit for the period</t>
  </si>
  <si>
    <t>sen</t>
  </si>
  <si>
    <t>(b)   Diluted (sen)</t>
  </si>
  <si>
    <t>The Condensed Consolidated Income Statement should be read in conjunction with the Annual Financial Report for the year ended</t>
  </si>
  <si>
    <t>Long term investments</t>
  </si>
  <si>
    <t>- Pension Trust Fund</t>
  </si>
  <si>
    <t>- Post employment benefit obligations (note 18)</t>
  </si>
  <si>
    <t>- Other provisions</t>
  </si>
  <si>
    <t xml:space="preserve">      - discounted bill</t>
  </si>
  <si>
    <t>- Irredeemable Convertible Unsecured Loan Stocks</t>
  </si>
  <si>
    <t>- Redeemable Convertible Unsecured Loan Stocks</t>
  </si>
  <si>
    <t>Net current assets/ (liabilities)</t>
  </si>
  <si>
    <t>Post employment benefit obligations (note 18)</t>
  </si>
  <si>
    <t>Other provisions</t>
  </si>
  <si>
    <t>Other liabilities</t>
  </si>
  <si>
    <t>Irredeemable Convertible Unsecured Loan Stocks</t>
  </si>
  <si>
    <t>Redeemable Convertible Unsecured Loan Stocks</t>
  </si>
  <si>
    <t xml:space="preserve">PELIKAN INTERNATIONAL CORPORATION BERHAD (63611-U) (FORMERLY KNOWN AS DIPERDANA HOLDINGS BERHAD) </t>
  </si>
  <si>
    <t>Irredeemable Convertible Unsecured Loan Stocks (equity component)</t>
  </si>
  <si>
    <t>Redeemable Convertible Unsecured Loan Stocks (equity component)</t>
  </si>
  <si>
    <t>Bonus issue</t>
  </si>
  <si>
    <t>Release on disposal of business</t>
  </si>
  <si>
    <t>Issue of shares:</t>
  </si>
  <si>
    <t>- acquisition of subsidiary</t>
  </si>
  <si>
    <t>- share issue cost</t>
  </si>
  <si>
    <t>Exercise of Irredeemable Convertible Unsecured Loan Stocks</t>
  </si>
  <si>
    <t xml:space="preserve">Currency transalation differences </t>
  </si>
  <si>
    <t>Net loss not recognised in income statement</t>
  </si>
  <si>
    <t>Net profit for the period</t>
  </si>
  <si>
    <t>Dividends for the year ending 31 December 2005</t>
  </si>
  <si>
    <t>As at 31 December 2005</t>
  </si>
  <si>
    <t>Loss for the period</t>
  </si>
  <si>
    <t>Dividend for the year ended 31 December 2003</t>
  </si>
  <si>
    <t>As at 31 December 2004</t>
  </si>
  <si>
    <t>The Condensed Consolidated Statement of Changes of Equity should be read in conjunction with the Annual Financial Report for the year ended 31 December 2004</t>
  </si>
  <si>
    <t>Share premium</t>
  </si>
  <si>
    <t>Inventories</t>
  </si>
  <si>
    <t>Interest received</t>
  </si>
  <si>
    <t>Net cash from operating activities</t>
  </si>
  <si>
    <t>Acquisitions of subsidiaries</t>
  </si>
  <si>
    <t>Disposal of business</t>
  </si>
  <si>
    <t>Net cash from investing activities</t>
  </si>
  <si>
    <t>Repayment from hire purchase/ Leasing</t>
  </si>
  <si>
    <t>Dividends paid to shareholders</t>
  </si>
  <si>
    <t>Dividends paid to minority interest</t>
  </si>
  <si>
    <t>Currency translation differences</t>
  </si>
  <si>
    <t>This Condensed Consolidated Cash Flow statement should be read in conjunction with the Annual</t>
  </si>
  <si>
    <t>Financial Report for the year ended 31 December 2004.</t>
  </si>
  <si>
    <t>Impairment loss</t>
  </si>
  <si>
    <t xml:space="preserve">Net loss not recognised in income statement </t>
  </si>
  <si>
    <t xml:space="preserve">PELIKAN INTERNATIONAL CORPORATION BERHAD (63611-U) (FORMERLY KNOWN AS DIPERDANA HOLDINGS BERHAD) </t>
  </si>
  <si>
    <t>CONDENSED CONSOLIDATED BALANCE SHEET</t>
  </si>
  <si>
    <t>As at 31/12/2005</t>
  </si>
  <si>
    <t>Development costs</t>
  </si>
  <si>
    <t>Investment in associates</t>
  </si>
  <si>
    <t>Pension Trust Fund</t>
  </si>
  <si>
    <t>Deferred tax assets</t>
  </si>
  <si>
    <t>Goodwill</t>
  </si>
  <si>
    <t>Year ended</t>
  </si>
  <si>
    <t>31/12/05</t>
  </si>
  <si>
    <t>31/12/04</t>
  </si>
  <si>
    <t>Net profit/ (loss)  for the financial year</t>
  </si>
  <si>
    <t>Depreciation of property, plant and equipment</t>
  </si>
  <si>
    <t>Impairment loss of property, plant and equipment</t>
  </si>
  <si>
    <t>Amortisation of intangibles</t>
  </si>
  <si>
    <t>Reversal of payables</t>
  </si>
  <si>
    <t>Net adjustment on disposal of business</t>
  </si>
  <si>
    <t>Gain on disposal of property, plant and equipment</t>
  </si>
  <si>
    <t>Development expenses paid</t>
  </si>
  <si>
    <t>Dividend received from associates</t>
  </si>
  <si>
    <t>Purchase of  securities</t>
  </si>
  <si>
    <t>Adjustment for pension trust fund</t>
  </si>
  <si>
    <t>Interim report for the year ended 31 December 2005</t>
  </si>
  <si>
    <t>- Dividend payable</t>
  </si>
  <si>
    <t xml:space="preserve">Net assets </t>
  </si>
  <si>
    <t>Net assets per share (RM)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</si>
</sst>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-* #,##0_-;\-* #,##0_-;_-* &quot;-&quot;??_-;_-@_-"/>
    <numFmt numFmtId="169" formatCode="_(* #,##0_);_(* \(#,##0\);_(* &quot;-&quot;??_);_(@_)"/>
    <numFmt numFmtId="170" formatCode="_-* #,##0.00_-;\-* #,##0.00_-;_-* &quot;-&quot;??_-;_-@_-"/>
    <numFmt numFmtId="171" formatCode="#,##0;\(#,##0\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PelikanTheSansTab"/>
      <family val="2"/>
    </font>
    <font>
      <i/>
      <sz val="10"/>
      <name val="PelikanTheSansTab"/>
      <family val="2"/>
    </font>
    <font>
      <sz val="10"/>
      <name val="PelikanTheSansTab"/>
      <family val="2"/>
    </font>
    <font>
      <u val="single"/>
      <sz val="10"/>
      <name val="PelikanTheSansTab"/>
      <family val="2"/>
    </font>
    <font>
      <b/>
      <i/>
      <sz val="10"/>
      <name val="PelikanTheSansTab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1" xfId="15" applyNumberFormat="1" applyFont="1" applyFill="1" applyBorder="1" applyAlignment="1">
      <alignment/>
    </xf>
    <xf numFmtId="0" fontId="5" fillId="0" borderId="0" xfId="0" applyFont="1" applyFill="1" applyAlignment="1" quotePrefix="1">
      <alignment vertical="center"/>
    </xf>
    <xf numFmtId="41" fontId="5" fillId="0" borderId="2" xfId="15" applyNumberFormat="1" applyFont="1" applyFill="1" applyBorder="1" applyAlignment="1">
      <alignment/>
    </xf>
    <xf numFmtId="41" fontId="5" fillId="0" borderId="3" xfId="15" applyNumberFormat="1" applyFont="1" applyFill="1" applyBorder="1" applyAlignment="1">
      <alignment/>
    </xf>
    <xf numFmtId="41" fontId="5" fillId="0" borderId="4" xfId="15" applyNumberFormat="1" applyFont="1" applyFill="1" applyBorder="1" applyAlignment="1">
      <alignment/>
    </xf>
    <xf numFmtId="43" fontId="5" fillId="0" borderId="0" xfId="15" applyNumberFormat="1" applyFont="1" applyFill="1" applyAlignment="1">
      <alignment/>
    </xf>
    <xf numFmtId="43" fontId="5" fillId="0" borderId="0" xfId="15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168" fontId="5" fillId="0" borderId="0" xfId="15" applyNumberFormat="1" applyFont="1" applyAlignment="1">
      <alignment horizontal="right"/>
    </xf>
    <xf numFmtId="168" fontId="5" fillId="0" borderId="0" xfId="15" applyNumberFormat="1" applyFont="1" applyBorder="1" applyAlignment="1">
      <alignment/>
    </xf>
    <xf numFmtId="169" fontId="5" fillId="0" borderId="0" xfId="15" applyNumberFormat="1" applyFont="1" applyAlignment="1">
      <alignment vertical="center"/>
    </xf>
    <xf numFmtId="169" fontId="5" fillId="0" borderId="0" xfId="15" applyNumberFormat="1" applyFont="1" applyAlignment="1">
      <alignment horizontal="right"/>
    </xf>
    <xf numFmtId="169" fontId="5" fillId="0" borderId="0" xfId="15" applyNumberFormat="1" applyFont="1" applyBorder="1" applyAlignment="1">
      <alignment/>
    </xf>
    <xf numFmtId="169" fontId="5" fillId="0" borderId="0" xfId="15" applyNumberFormat="1" applyFont="1" applyBorder="1" applyAlignment="1">
      <alignment horizontal="right"/>
    </xf>
    <xf numFmtId="169" fontId="5" fillId="0" borderId="0" xfId="15" applyNumberFormat="1" applyFont="1" applyFill="1" applyBorder="1" applyAlignment="1">
      <alignment/>
    </xf>
    <xf numFmtId="169" fontId="5" fillId="0" borderId="5" xfId="15" applyNumberFormat="1" applyFont="1" applyBorder="1" applyAlignment="1">
      <alignment horizontal="right"/>
    </xf>
    <xf numFmtId="0" fontId="5" fillId="0" borderId="0" xfId="0" applyFont="1" applyAlignment="1" quotePrefix="1">
      <alignment vertical="center"/>
    </xf>
    <xf numFmtId="169" fontId="5" fillId="0" borderId="0" xfId="15" applyNumberFormat="1" applyFont="1" applyFill="1" applyAlignment="1">
      <alignment horizontal="right"/>
    </xf>
    <xf numFmtId="169" fontId="3" fillId="0" borderId="0" xfId="15" applyNumberFormat="1" applyFont="1" applyAlignment="1">
      <alignment vertical="center"/>
    </xf>
    <xf numFmtId="169" fontId="5" fillId="0" borderId="6" xfId="15" applyNumberFormat="1" applyFont="1" applyBorder="1" applyAlignment="1">
      <alignment horizontal="right"/>
    </xf>
    <xf numFmtId="169" fontId="5" fillId="0" borderId="7" xfId="15" applyNumberFormat="1" applyFont="1" applyBorder="1" applyAlignment="1">
      <alignment horizontal="right"/>
    </xf>
    <xf numFmtId="169" fontId="5" fillId="0" borderId="8" xfId="15" applyNumberFormat="1" applyFont="1" applyBorder="1" applyAlignment="1">
      <alignment horizontal="right"/>
    </xf>
    <xf numFmtId="43" fontId="5" fillId="0" borderId="0" xfId="15" applyNumberFormat="1" applyFont="1" applyAlignment="1">
      <alignment/>
    </xf>
    <xf numFmtId="169" fontId="5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3" fontId="5" fillId="0" borderId="0" xfId="1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9" fontId="5" fillId="0" borderId="0" xfId="15" applyNumberFormat="1" applyFont="1" applyFill="1" applyAlignment="1">
      <alignment horizontal="right" vertical="center"/>
    </xf>
    <xf numFmtId="169" fontId="5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169" fontId="5" fillId="0" borderId="9" xfId="15" applyNumberFormat="1" applyFont="1" applyFill="1" applyBorder="1" applyAlignment="1">
      <alignment horizontal="right" vertical="center"/>
    </xf>
    <xf numFmtId="169" fontId="5" fillId="0" borderId="5" xfId="15" applyNumberFormat="1" applyFont="1" applyFill="1" applyBorder="1" applyAlignment="1">
      <alignment horizontal="right" vertical="center"/>
    </xf>
    <xf numFmtId="169" fontId="5" fillId="0" borderId="10" xfId="15" applyNumberFormat="1" applyFont="1" applyFill="1" applyBorder="1" applyAlignment="1">
      <alignment horizontal="right" vertical="center"/>
    </xf>
    <xf numFmtId="169" fontId="5" fillId="0" borderId="8" xfId="15" applyNumberFormat="1" applyFont="1" applyFill="1" applyBorder="1" applyAlignment="1">
      <alignment horizontal="right" vertical="center"/>
    </xf>
    <xf numFmtId="169" fontId="5" fillId="0" borderId="0" xfId="15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vertical="center"/>
    </xf>
    <xf numFmtId="169" fontId="5" fillId="0" borderId="0" xfId="15" applyNumberFormat="1" applyFont="1" applyFill="1" applyAlignment="1">
      <alignment vertical="center"/>
    </xf>
    <xf numFmtId="169" fontId="5" fillId="0" borderId="0" xfId="15" applyNumberFormat="1" applyFont="1" applyFill="1" applyBorder="1" applyAlignment="1">
      <alignment vertical="center" wrapText="1"/>
    </xf>
    <xf numFmtId="169" fontId="5" fillId="0" borderId="0" xfId="15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3" fontId="3" fillId="0" borderId="0" xfId="1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9" fontId="5" fillId="0" borderId="0" xfId="15" applyNumberFormat="1" applyFont="1" applyFill="1" applyAlignment="1">
      <alignment vertical="center"/>
    </xf>
    <xf numFmtId="169" fontId="5" fillId="0" borderId="0" xfId="15" applyNumberFormat="1" applyFont="1" applyFill="1" applyBorder="1" applyAlignment="1">
      <alignment vertical="center"/>
    </xf>
    <xf numFmtId="169" fontId="5" fillId="0" borderId="1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9" fontId="5" fillId="0" borderId="2" xfId="15" applyNumberFormat="1" applyFont="1" applyFill="1" applyBorder="1" applyAlignment="1">
      <alignment vertical="center"/>
    </xf>
    <xf numFmtId="169" fontId="5" fillId="0" borderId="11" xfId="15" applyNumberFormat="1" applyFont="1" applyFill="1" applyBorder="1" applyAlignment="1">
      <alignment vertical="center"/>
    </xf>
    <xf numFmtId="169" fontId="5" fillId="0" borderId="3" xfId="15" applyNumberFormat="1" applyFont="1" applyFill="1" applyBorder="1" applyAlignment="1">
      <alignment vertical="center"/>
    </xf>
    <xf numFmtId="169" fontId="5" fillId="0" borderId="7" xfId="15" applyNumberFormat="1" applyFont="1" applyFill="1" applyBorder="1" applyAlignment="1">
      <alignment vertical="center"/>
    </xf>
    <xf numFmtId="169" fontId="5" fillId="0" borderId="4" xfId="15" applyNumberFormat="1" applyFont="1" applyFill="1" applyBorder="1" applyAlignment="1">
      <alignment vertical="center"/>
    </xf>
    <xf numFmtId="169" fontId="5" fillId="0" borderId="8" xfId="15" applyNumberFormat="1" applyFont="1" applyFill="1" applyBorder="1" applyAlignment="1">
      <alignment vertical="center"/>
    </xf>
    <xf numFmtId="169" fontId="5" fillId="0" borderId="0" xfId="0" applyNumberFormat="1" applyFont="1" applyAlignment="1">
      <alignment vertical="center"/>
    </xf>
    <xf numFmtId="43" fontId="5" fillId="0" borderId="0" xfId="15" applyFont="1" applyFill="1" applyAlignment="1">
      <alignment/>
    </xf>
    <xf numFmtId="43" fontId="5" fillId="0" borderId="0" xfId="15" applyFont="1" applyFill="1" applyAlignment="1">
      <alignment vertical="center"/>
    </xf>
    <xf numFmtId="43" fontId="5" fillId="0" borderId="0" xfId="15" applyFont="1" applyFill="1" applyAlignment="1">
      <alignment horizontal="center"/>
    </xf>
    <xf numFmtId="43" fontId="5" fillId="0" borderId="0" xfId="15" applyFont="1" applyAlignment="1">
      <alignment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5</xdr:row>
      <xdr:rowOff>133350</xdr:rowOff>
    </xdr:from>
    <xdr:to>
      <xdr:col>7</xdr:col>
      <xdr:colOff>781050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6057900" y="9429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5</xdr:row>
      <xdr:rowOff>133350</xdr:rowOff>
    </xdr:from>
    <xdr:to>
      <xdr:col>3</xdr:col>
      <xdr:colOff>609600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3629025" y="9429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80" zoomScaleNormal="80" workbookViewId="0" topLeftCell="A1">
      <selection activeCell="A6" sqref="A6"/>
    </sheetView>
  </sheetViews>
  <sheetFormatPr defaultColWidth="9.00390625" defaultRowHeight="16.5"/>
  <cols>
    <col min="1" max="1" width="2.75390625" style="5" customWidth="1"/>
    <col min="2" max="2" width="31.125" style="5" customWidth="1"/>
    <col min="3" max="4" width="16.625" style="5" customWidth="1"/>
    <col min="5" max="5" width="1.625" style="5" customWidth="1"/>
    <col min="6" max="7" width="15.75390625" style="5" customWidth="1"/>
    <col min="8" max="8" width="1.12109375" style="5" customWidth="1"/>
    <col min="9" max="16384" width="9.00390625" style="5" customWidth="1"/>
  </cols>
  <sheetData>
    <row r="1" s="1" customFormat="1" ht="12.75" customHeight="1">
      <c r="A1" s="1" t="s">
        <v>84</v>
      </c>
    </row>
    <row r="2" s="1" customFormat="1" ht="12.75" customHeight="1">
      <c r="A2" s="1" t="s">
        <v>14</v>
      </c>
    </row>
    <row r="3" s="1" customFormat="1" ht="12.75" customHeight="1">
      <c r="A3" s="1" t="s">
        <v>163</v>
      </c>
    </row>
    <row r="4" s="1" customFormat="1" ht="12.75" customHeight="1">
      <c r="A4" s="2" t="s">
        <v>15</v>
      </c>
    </row>
    <row r="5" spans="3:7" s="1" customFormat="1" ht="12.75" customHeight="1">
      <c r="C5" s="88" t="s">
        <v>0</v>
      </c>
      <c r="D5" s="88"/>
      <c r="F5" s="88" t="s">
        <v>1</v>
      </c>
      <c r="G5" s="88"/>
    </row>
    <row r="6" spans="3:7" s="1" customFormat="1" ht="12.75" customHeight="1">
      <c r="C6" s="88" t="s">
        <v>2</v>
      </c>
      <c r="D6" s="88"/>
      <c r="F6" s="88" t="s">
        <v>85</v>
      </c>
      <c r="G6" s="88"/>
    </row>
    <row r="7" spans="2:7" s="1" customFormat="1" ht="12.75" customHeight="1">
      <c r="B7" s="3"/>
      <c r="C7" s="4" t="s">
        <v>83</v>
      </c>
      <c r="D7" s="4" t="s">
        <v>86</v>
      </c>
      <c r="F7" s="4" t="s">
        <v>83</v>
      </c>
      <c r="G7" s="4" t="s">
        <v>86</v>
      </c>
    </row>
    <row r="8" spans="3:7" ht="12.75" customHeight="1">
      <c r="C8" s="6" t="s">
        <v>3</v>
      </c>
      <c r="D8" s="6" t="s">
        <v>3</v>
      </c>
      <c r="F8" s="6" t="s">
        <v>3</v>
      </c>
      <c r="G8" s="6" t="s">
        <v>3</v>
      </c>
    </row>
    <row r="9" ht="12.75" customHeight="1"/>
    <row r="10" spans="1:7" ht="12.75" customHeight="1">
      <c r="A10" s="5" t="s">
        <v>4</v>
      </c>
      <c r="C10" s="7">
        <v>133986</v>
      </c>
      <c r="D10" s="7">
        <v>25397</v>
      </c>
      <c r="E10" s="8"/>
      <c r="F10" s="7">
        <v>505775</v>
      </c>
      <c r="G10" s="7">
        <v>112120</v>
      </c>
    </row>
    <row r="11" spans="3:7" ht="12.75" customHeight="1">
      <c r="C11" s="7"/>
      <c r="D11" s="7"/>
      <c r="E11" s="8"/>
      <c r="F11" s="7"/>
      <c r="G11" s="7"/>
    </row>
    <row r="12" spans="1:7" ht="12.75" customHeight="1">
      <c r="A12" s="5" t="s">
        <v>6</v>
      </c>
      <c r="C12" s="7">
        <v>16844</v>
      </c>
      <c r="D12" s="7">
        <v>2783</v>
      </c>
      <c r="E12" s="8"/>
      <c r="F12" s="7">
        <v>25778</v>
      </c>
      <c r="G12" s="7">
        <v>3745</v>
      </c>
    </row>
    <row r="13" spans="3:7" ht="12.75" customHeight="1">
      <c r="C13" s="7"/>
      <c r="D13" s="7"/>
      <c r="E13" s="8"/>
      <c r="F13" s="7"/>
      <c r="G13" s="7"/>
    </row>
    <row r="14" spans="1:7" ht="12.75" customHeight="1">
      <c r="A14" s="5" t="s">
        <v>5</v>
      </c>
      <c r="C14" s="7">
        <v>-149131</v>
      </c>
      <c r="D14" s="7">
        <v>-48014</v>
      </c>
      <c r="E14" s="8"/>
      <c r="F14" s="7">
        <v>-468925</v>
      </c>
      <c r="G14" s="7">
        <v>-135515</v>
      </c>
    </row>
    <row r="15" spans="3:7" ht="12.75" customHeight="1" thickBot="1">
      <c r="C15" s="9"/>
      <c r="D15" s="9"/>
      <c r="E15" s="8"/>
      <c r="F15" s="9"/>
      <c r="G15" s="9"/>
    </row>
    <row r="16" spans="1:7" ht="12.75" customHeight="1">
      <c r="A16" s="5" t="s">
        <v>7</v>
      </c>
      <c r="C16" s="8">
        <v>1699</v>
      </c>
      <c r="D16" s="8">
        <v>-19834</v>
      </c>
      <c r="E16" s="8"/>
      <c r="F16" s="8">
        <v>62628</v>
      </c>
      <c r="G16" s="8">
        <v>-19650</v>
      </c>
    </row>
    <row r="17" spans="3:7" ht="12.75" customHeight="1">
      <c r="C17" s="8"/>
      <c r="D17" s="8"/>
      <c r="E17" s="8"/>
      <c r="F17" s="8"/>
      <c r="G17" s="8"/>
    </row>
    <row r="18" spans="1:7" ht="12.75" customHeight="1">
      <c r="A18" s="5" t="s">
        <v>8</v>
      </c>
      <c r="C18" s="7">
        <v>-1896</v>
      </c>
      <c r="D18" s="7">
        <v>-1264</v>
      </c>
      <c r="E18" s="8"/>
      <c r="F18" s="8">
        <v>-7693</v>
      </c>
      <c r="G18" s="8">
        <v>-4486</v>
      </c>
    </row>
    <row r="19" spans="3:7" ht="12.75" customHeight="1">
      <c r="C19" s="8"/>
      <c r="D19" s="8"/>
      <c r="E19" s="8"/>
      <c r="F19" s="8"/>
      <c r="G19" s="8"/>
    </row>
    <row r="20" spans="1:7" ht="12.75" customHeight="1">
      <c r="A20" s="5" t="s">
        <v>87</v>
      </c>
      <c r="C20" s="7">
        <v>6369</v>
      </c>
      <c r="D20" s="7">
        <v>0</v>
      </c>
      <c r="E20" s="8"/>
      <c r="F20" s="8">
        <v>12093</v>
      </c>
      <c r="G20" s="8">
        <v>0</v>
      </c>
    </row>
    <row r="21" spans="3:7" ht="12.75" customHeight="1" thickBot="1">
      <c r="C21" s="9"/>
      <c r="D21" s="9"/>
      <c r="E21" s="8"/>
      <c r="F21" s="9"/>
      <c r="G21" s="9"/>
    </row>
    <row r="22" spans="1:7" ht="12.75" customHeight="1">
      <c r="A22" s="5" t="s">
        <v>9</v>
      </c>
      <c r="C22" s="8">
        <f>SUM(C16:C21)</f>
        <v>6172</v>
      </c>
      <c r="D22" s="8">
        <v>-21098</v>
      </c>
      <c r="E22" s="8"/>
      <c r="F22" s="8">
        <f>SUM(F16:F21)</f>
        <v>67028</v>
      </c>
      <c r="G22" s="8">
        <v>-24136</v>
      </c>
    </row>
    <row r="23" spans="3:7" ht="12.75" customHeight="1">
      <c r="C23" s="8"/>
      <c r="D23" s="8"/>
      <c r="E23" s="8"/>
      <c r="F23" s="8"/>
      <c r="G23" s="8"/>
    </row>
    <row r="24" ht="12.75" customHeight="1">
      <c r="A24" s="5" t="s">
        <v>10</v>
      </c>
    </row>
    <row r="25" spans="2:7" ht="12.75" customHeight="1">
      <c r="B25" s="10" t="s">
        <v>88</v>
      </c>
      <c r="C25" s="11">
        <v>1402</v>
      </c>
      <c r="D25" s="11">
        <v>6118</v>
      </c>
      <c r="E25" s="8"/>
      <c r="F25" s="11">
        <v>3402</v>
      </c>
      <c r="G25" s="11">
        <v>5157</v>
      </c>
    </row>
    <row r="26" spans="2:7" ht="12.75" customHeight="1">
      <c r="B26" s="10" t="s">
        <v>89</v>
      </c>
      <c r="C26" s="12">
        <v>-1983</v>
      </c>
      <c r="D26" s="12">
        <v>0</v>
      </c>
      <c r="E26" s="8"/>
      <c r="F26" s="12">
        <v>-3605</v>
      </c>
      <c r="G26" s="12">
        <v>0</v>
      </c>
    </row>
    <row r="27" spans="2:7" ht="12.75" customHeight="1">
      <c r="B27" s="10"/>
      <c r="C27" s="8">
        <f>SUM(C25:C26)</f>
        <v>-581</v>
      </c>
      <c r="D27" s="8">
        <v>6118</v>
      </c>
      <c r="E27" s="8"/>
      <c r="F27" s="8">
        <f>SUM(F25:F26)</f>
        <v>-203</v>
      </c>
      <c r="G27" s="8">
        <v>5157</v>
      </c>
    </row>
    <row r="28" spans="3:7" ht="12.75" customHeight="1" thickBot="1">
      <c r="C28" s="9"/>
      <c r="D28" s="9"/>
      <c r="E28" s="8"/>
      <c r="F28" s="9"/>
      <c r="G28" s="9"/>
    </row>
    <row r="29" spans="1:7" ht="12.75" customHeight="1">
      <c r="A29" s="5" t="s">
        <v>90</v>
      </c>
      <c r="C29" s="8">
        <f>C22+C27</f>
        <v>5591</v>
      </c>
      <c r="D29" s="8">
        <v>-14980</v>
      </c>
      <c r="E29" s="8"/>
      <c r="F29" s="8">
        <f>F22+F27</f>
        <v>66825</v>
      </c>
      <c r="G29" s="8">
        <v>-18979</v>
      </c>
    </row>
    <row r="30" spans="3:7" ht="12.75" customHeight="1">
      <c r="C30" s="8"/>
      <c r="D30" s="8"/>
      <c r="E30" s="8"/>
      <c r="F30" s="8"/>
      <c r="G30" s="8"/>
    </row>
    <row r="31" spans="1:7" ht="12.75" customHeight="1">
      <c r="A31" s="5" t="s">
        <v>11</v>
      </c>
      <c r="C31" s="7">
        <v>-786</v>
      </c>
      <c r="D31" s="7">
        <v>79</v>
      </c>
      <c r="E31" s="8"/>
      <c r="F31" s="8">
        <v>-9339</v>
      </c>
      <c r="G31" s="8">
        <v>62</v>
      </c>
    </row>
    <row r="32" spans="3:7" ht="12.75" customHeight="1">
      <c r="C32" s="8"/>
      <c r="D32" s="8"/>
      <c r="E32" s="8"/>
      <c r="F32" s="8"/>
      <c r="G32" s="8"/>
    </row>
    <row r="33" spans="1:7" ht="12.75" customHeight="1" thickBot="1">
      <c r="A33" s="5" t="s">
        <v>91</v>
      </c>
      <c r="C33" s="13">
        <f>SUM(C29:C32)</f>
        <v>4805</v>
      </c>
      <c r="D33" s="13">
        <v>-14901</v>
      </c>
      <c r="E33" s="8"/>
      <c r="F33" s="13">
        <f>SUM(F29:F32)</f>
        <v>57486</v>
      </c>
      <c r="G33" s="13">
        <v>-18917</v>
      </c>
    </row>
    <row r="34" spans="3:7" ht="12.75" customHeight="1">
      <c r="C34" s="14"/>
      <c r="D34" s="14"/>
      <c r="E34" s="14"/>
      <c r="F34" s="14"/>
      <c r="G34" s="14"/>
    </row>
    <row r="35" spans="3:7" ht="12.75" customHeight="1">
      <c r="C35" s="15" t="s">
        <v>92</v>
      </c>
      <c r="D35" s="15" t="s">
        <v>92</v>
      </c>
      <c r="E35" s="14"/>
      <c r="F35" s="15" t="s">
        <v>92</v>
      </c>
      <c r="G35" s="15" t="s">
        <v>92</v>
      </c>
    </row>
    <row r="36" spans="1:7" ht="12.75" customHeight="1">
      <c r="A36" s="5" t="s">
        <v>12</v>
      </c>
      <c r="C36" s="14"/>
      <c r="D36" s="14"/>
      <c r="E36" s="14"/>
      <c r="F36" s="14"/>
      <c r="G36" s="14"/>
    </row>
    <row r="37" spans="1:8" ht="12.75" customHeight="1">
      <c r="A37" s="5" t="s">
        <v>13</v>
      </c>
      <c r="C37" s="87">
        <v>3.05</v>
      </c>
      <c r="D37" s="84">
        <v>-42.574285714285715</v>
      </c>
      <c r="E37" s="84"/>
      <c r="F37" s="84">
        <v>46.53</v>
      </c>
      <c r="G37" s="84">
        <v>-54.04857142857142</v>
      </c>
      <c r="H37" s="85"/>
    </row>
    <row r="38" spans="1:8" ht="12.75" customHeight="1">
      <c r="A38" s="5" t="s">
        <v>93</v>
      </c>
      <c r="C38" s="87">
        <v>2.11</v>
      </c>
      <c r="D38" s="86">
        <v>0</v>
      </c>
      <c r="E38" s="86"/>
      <c r="F38" s="87">
        <v>28.47</v>
      </c>
      <c r="G38" s="86">
        <v>0</v>
      </c>
      <c r="H38" s="85"/>
    </row>
    <row r="39" spans="3:8" ht="12.75" customHeight="1">
      <c r="C39" s="85"/>
      <c r="D39" s="85"/>
      <c r="E39" s="85"/>
      <c r="F39" s="85"/>
      <c r="G39" s="85"/>
      <c r="H39" s="85"/>
    </row>
    <row r="40" ht="12.75" customHeight="1">
      <c r="A40" s="2" t="s">
        <v>94</v>
      </c>
    </row>
    <row r="41" ht="12.75" customHeight="1">
      <c r="A41" s="2" t="s">
        <v>81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</sheetData>
  <mergeCells count="4">
    <mergeCell ref="C5:D5"/>
    <mergeCell ref="F5:G5"/>
    <mergeCell ref="C6:D6"/>
    <mergeCell ref="F6:G6"/>
  </mergeCells>
  <printOptions/>
  <pageMargins left="0.35" right="0.32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workbookViewId="0" topLeftCell="A1">
      <selection activeCell="A5" sqref="A5"/>
    </sheetView>
  </sheetViews>
  <sheetFormatPr defaultColWidth="9.00390625" defaultRowHeight="16.5"/>
  <cols>
    <col min="1" max="1" width="3.125" style="19" customWidth="1"/>
    <col min="2" max="2" width="1.875" style="19" customWidth="1"/>
    <col min="3" max="3" width="3.75390625" style="19" customWidth="1"/>
    <col min="4" max="4" width="43.25390625" style="19" customWidth="1"/>
    <col min="5" max="5" width="20.00390625" style="19" customWidth="1"/>
    <col min="6" max="6" width="1.00390625" style="21" customWidth="1"/>
    <col min="7" max="7" width="20.00390625" style="19" customWidth="1"/>
    <col min="8" max="8" width="0.875" style="19" customWidth="1"/>
    <col min="9" max="16384" width="9.00390625" style="19" customWidth="1"/>
  </cols>
  <sheetData>
    <row r="1" spans="1:7" ht="12.75" customHeight="1">
      <c r="A1" s="1" t="s">
        <v>141</v>
      </c>
      <c r="B1" s="16"/>
      <c r="C1" s="16"/>
      <c r="D1" s="16"/>
      <c r="E1" s="16"/>
      <c r="F1" s="17"/>
      <c r="G1" s="18"/>
    </row>
    <row r="2" spans="1:6" ht="12.75" customHeight="1">
      <c r="A2" s="16" t="s">
        <v>142</v>
      </c>
      <c r="B2" s="16"/>
      <c r="C2" s="16"/>
      <c r="D2" s="16"/>
      <c r="E2" s="16"/>
      <c r="F2" s="17"/>
    </row>
    <row r="3" spans="1:6" ht="12.75" customHeight="1">
      <c r="A3" s="1" t="s">
        <v>163</v>
      </c>
      <c r="B3" s="16"/>
      <c r="C3" s="16"/>
      <c r="D3" s="16"/>
      <c r="E3" s="16"/>
      <c r="F3" s="17"/>
    </row>
    <row r="4" ht="12.75" customHeight="1">
      <c r="A4" s="20" t="s">
        <v>15</v>
      </c>
    </row>
    <row r="5" spans="5:7" s="22" customFormat="1" ht="12.75" customHeight="1">
      <c r="E5" s="39" t="s">
        <v>143</v>
      </c>
      <c r="F5" s="18"/>
      <c r="G5" s="39" t="s">
        <v>16</v>
      </c>
    </row>
    <row r="6" spans="5:7" ht="12.75" customHeight="1">
      <c r="E6" s="39" t="s">
        <v>17</v>
      </c>
      <c r="F6" s="17"/>
      <c r="G6" s="39" t="s">
        <v>17</v>
      </c>
    </row>
    <row r="7" spans="3:7" ht="12.75" customHeight="1">
      <c r="C7" s="16" t="s">
        <v>18</v>
      </c>
      <c r="E7" s="23"/>
      <c r="F7" s="24"/>
      <c r="G7" s="23"/>
    </row>
    <row r="8" spans="3:7" ht="12.75" customHeight="1">
      <c r="C8" s="25" t="s">
        <v>19</v>
      </c>
      <c r="D8" s="16"/>
      <c r="E8" s="26">
        <v>207524</v>
      </c>
      <c r="F8" s="27"/>
      <c r="G8" s="26">
        <v>103630</v>
      </c>
    </row>
    <row r="9" spans="3:7" ht="12.75" customHeight="1">
      <c r="C9" s="25" t="s">
        <v>79</v>
      </c>
      <c r="D9" s="16"/>
      <c r="E9" s="26">
        <v>16325</v>
      </c>
      <c r="F9" s="27"/>
      <c r="G9" s="26">
        <v>0</v>
      </c>
    </row>
    <row r="10" spans="3:7" ht="12.75" customHeight="1">
      <c r="C10" s="25" t="s">
        <v>144</v>
      </c>
      <c r="D10" s="16"/>
      <c r="E10" s="26">
        <v>2363</v>
      </c>
      <c r="F10" s="27"/>
      <c r="G10" s="26"/>
    </row>
    <row r="11" spans="3:7" ht="12.75" customHeight="1">
      <c r="C11" s="29" t="s">
        <v>145</v>
      </c>
      <c r="D11" s="16"/>
      <c r="E11" s="26">
        <f>92376+896</f>
        <v>93272</v>
      </c>
      <c r="F11" s="27"/>
      <c r="G11" s="26">
        <v>0</v>
      </c>
    </row>
    <row r="12" spans="3:7" ht="12.75" customHeight="1">
      <c r="C12" s="29" t="s">
        <v>146</v>
      </c>
      <c r="D12" s="16"/>
      <c r="E12" s="26">
        <v>187770</v>
      </c>
      <c r="F12" s="27"/>
      <c r="G12" s="26">
        <v>0</v>
      </c>
    </row>
    <row r="13" spans="3:7" ht="12.75" customHeight="1">
      <c r="C13" s="29" t="s">
        <v>147</v>
      </c>
      <c r="D13" s="16"/>
      <c r="E13" s="26">
        <v>10105</v>
      </c>
      <c r="F13" s="27"/>
      <c r="G13" s="26">
        <v>0</v>
      </c>
    </row>
    <row r="14" spans="3:7" ht="12.75" customHeight="1">
      <c r="C14" s="29" t="s">
        <v>148</v>
      </c>
      <c r="D14" s="16"/>
      <c r="E14" s="26">
        <v>75366</v>
      </c>
      <c r="F14" s="27"/>
      <c r="G14" s="26">
        <v>0</v>
      </c>
    </row>
    <row r="15" spans="3:7" ht="12.75" customHeight="1">
      <c r="C15" s="29" t="s">
        <v>95</v>
      </c>
      <c r="D15" s="16"/>
      <c r="E15" s="26">
        <v>2591</v>
      </c>
      <c r="F15" s="27"/>
      <c r="G15" s="26">
        <v>221</v>
      </c>
    </row>
    <row r="16" spans="4:7" ht="12.75" customHeight="1">
      <c r="D16" s="16"/>
      <c r="E16" s="30">
        <f>SUM(E8:E15)</f>
        <v>595316</v>
      </c>
      <c r="F16" s="28">
        <v>0</v>
      </c>
      <c r="G16" s="30">
        <v>103851</v>
      </c>
    </row>
    <row r="17" spans="4:7" ht="12.75" customHeight="1">
      <c r="D17" s="16"/>
      <c r="E17" s="26"/>
      <c r="F17" s="27"/>
      <c r="G17" s="26"/>
    </row>
    <row r="18" spans="3:7" ht="12.75" customHeight="1">
      <c r="C18" s="16" t="s">
        <v>20</v>
      </c>
      <c r="D18" s="16"/>
      <c r="E18" s="26"/>
      <c r="F18" s="27"/>
      <c r="G18" s="26"/>
    </row>
    <row r="19" spans="3:7" ht="12.75" customHeight="1">
      <c r="C19" s="31" t="s">
        <v>21</v>
      </c>
      <c r="D19" s="31"/>
      <c r="E19" s="26">
        <v>138118</v>
      </c>
      <c r="F19" s="27"/>
      <c r="G19" s="26">
        <v>115</v>
      </c>
    </row>
    <row r="20" spans="3:7" ht="12.75" customHeight="1">
      <c r="C20" s="31" t="s">
        <v>22</v>
      </c>
      <c r="D20" s="31"/>
      <c r="E20" s="26">
        <v>176678</v>
      </c>
      <c r="F20" s="27"/>
      <c r="G20" s="26">
        <v>24786</v>
      </c>
    </row>
    <row r="21" spans="3:7" ht="12.75" customHeight="1">
      <c r="C21" s="31" t="s">
        <v>23</v>
      </c>
      <c r="D21" s="31"/>
      <c r="E21" s="26">
        <v>340</v>
      </c>
      <c r="F21" s="27"/>
      <c r="G21" s="26">
        <v>324</v>
      </c>
    </row>
    <row r="22" spans="3:7" ht="12.75" customHeight="1">
      <c r="C22" s="31" t="s">
        <v>96</v>
      </c>
      <c r="D22" s="31"/>
      <c r="E22" s="32">
        <v>26130</v>
      </c>
      <c r="F22" s="27"/>
      <c r="G22" s="32">
        <v>0</v>
      </c>
    </row>
    <row r="23" spans="3:7" ht="12.75" customHeight="1">
      <c r="C23" s="31" t="s">
        <v>24</v>
      </c>
      <c r="D23" s="31"/>
      <c r="E23" s="26">
        <v>42076</v>
      </c>
      <c r="F23" s="27"/>
      <c r="G23" s="26">
        <v>1364</v>
      </c>
    </row>
    <row r="24" spans="3:7" ht="12.75" customHeight="1">
      <c r="C24" s="31"/>
      <c r="D24" s="31"/>
      <c r="E24" s="30">
        <v>383342</v>
      </c>
      <c r="F24" s="28">
        <v>0</v>
      </c>
      <c r="G24" s="30">
        <v>26589</v>
      </c>
    </row>
    <row r="25" spans="3:7" ht="12.75" customHeight="1">
      <c r="C25" s="31"/>
      <c r="D25" s="31"/>
      <c r="E25" s="26"/>
      <c r="F25" s="27"/>
      <c r="G25" s="26"/>
    </row>
    <row r="26" spans="3:7" ht="12.75" customHeight="1">
      <c r="C26" s="16" t="s">
        <v>25</v>
      </c>
      <c r="D26" s="16"/>
      <c r="E26" s="26"/>
      <c r="F26" s="27"/>
      <c r="G26" s="26"/>
    </row>
    <row r="27" spans="3:7" ht="12.75" customHeight="1">
      <c r="C27" s="31" t="s">
        <v>26</v>
      </c>
      <c r="D27" s="31"/>
      <c r="E27" s="26">
        <v>111471</v>
      </c>
      <c r="F27" s="27"/>
      <c r="G27" s="26">
        <v>26471</v>
      </c>
    </row>
    <row r="28" spans="3:7" ht="12.75" customHeight="1">
      <c r="C28" s="31" t="s">
        <v>97</v>
      </c>
      <c r="D28" s="31"/>
      <c r="E28" s="26">
        <v>14775</v>
      </c>
      <c r="F28" s="27"/>
      <c r="G28" s="26">
        <v>0</v>
      </c>
    </row>
    <row r="29" spans="3:7" ht="12.75" customHeight="1">
      <c r="C29" s="31" t="s">
        <v>98</v>
      </c>
      <c r="D29" s="31"/>
      <c r="E29" s="26">
        <v>4028</v>
      </c>
      <c r="F29" s="27"/>
      <c r="G29" s="26">
        <v>0</v>
      </c>
    </row>
    <row r="30" spans="3:7" ht="12.75" customHeight="1">
      <c r="C30" s="31" t="s">
        <v>27</v>
      </c>
      <c r="D30" s="31"/>
      <c r="E30" s="26">
        <v>0</v>
      </c>
      <c r="F30" s="27"/>
      <c r="G30" s="26">
        <v>7648</v>
      </c>
    </row>
    <row r="31" spans="3:7" ht="12.75" customHeight="1">
      <c r="C31" s="31" t="s">
        <v>28</v>
      </c>
      <c r="D31" s="31"/>
      <c r="E31" s="26"/>
      <c r="F31" s="27"/>
      <c r="G31" s="26"/>
    </row>
    <row r="32" spans="3:7" ht="12.75" customHeight="1">
      <c r="C32" s="19" t="s">
        <v>29</v>
      </c>
      <c r="D32" s="31"/>
      <c r="E32" s="26">
        <v>0</v>
      </c>
      <c r="F32" s="27"/>
      <c r="G32" s="26">
        <v>22200</v>
      </c>
    </row>
    <row r="33" spans="3:7" ht="12.75" customHeight="1">
      <c r="C33" s="19" t="s">
        <v>30</v>
      </c>
      <c r="D33" s="31"/>
      <c r="E33" s="26">
        <v>19968</v>
      </c>
      <c r="F33" s="27"/>
      <c r="G33" s="26">
        <v>6373</v>
      </c>
    </row>
    <row r="34" spans="3:7" ht="12.75" customHeight="1">
      <c r="C34" s="19" t="s">
        <v>31</v>
      </c>
      <c r="D34" s="31"/>
      <c r="E34" s="25">
        <v>0</v>
      </c>
      <c r="F34" s="27"/>
      <c r="G34" s="25">
        <v>3069</v>
      </c>
    </row>
    <row r="35" spans="3:7" ht="12.75" customHeight="1">
      <c r="C35" s="19" t="s">
        <v>99</v>
      </c>
      <c r="D35" s="31"/>
      <c r="E35" s="26">
        <v>15860</v>
      </c>
      <c r="F35" s="27"/>
      <c r="G35" s="26">
        <v>0</v>
      </c>
    </row>
    <row r="36" spans="3:7" ht="12.75" customHeight="1">
      <c r="C36" s="31" t="s">
        <v>100</v>
      </c>
      <c r="D36" s="31"/>
      <c r="E36" s="26">
        <v>2052</v>
      </c>
      <c r="F36" s="27"/>
      <c r="G36" s="26">
        <v>0</v>
      </c>
    </row>
    <row r="37" spans="3:7" ht="12.75" customHeight="1">
      <c r="C37" s="31" t="s">
        <v>101</v>
      </c>
      <c r="D37" s="31"/>
      <c r="E37" s="26">
        <v>3115</v>
      </c>
      <c r="F37" s="27"/>
      <c r="G37" s="26">
        <v>0</v>
      </c>
    </row>
    <row r="38" spans="3:7" ht="12.75" customHeight="1">
      <c r="C38" s="31" t="s">
        <v>32</v>
      </c>
      <c r="D38" s="31"/>
      <c r="E38" s="26">
        <v>6951</v>
      </c>
      <c r="F38" s="27"/>
      <c r="G38" s="26">
        <v>6</v>
      </c>
    </row>
    <row r="39" spans="3:7" ht="12.75" customHeight="1">
      <c r="C39" s="31" t="s">
        <v>164</v>
      </c>
      <c r="D39" s="31"/>
      <c r="E39" s="26">
        <v>5080</v>
      </c>
      <c r="F39" s="27"/>
      <c r="G39" s="26">
        <v>0</v>
      </c>
    </row>
    <row r="40" spans="3:7" ht="12.75" customHeight="1">
      <c r="C40" s="31"/>
      <c r="D40" s="31"/>
      <c r="E40" s="30">
        <f>SUM(E27:E39)</f>
        <v>183300</v>
      </c>
      <c r="F40" s="28">
        <v>0</v>
      </c>
      <c r="G40" s="30">
        <v>65767</v>
      </c>
    </row>
    <row r="41" spans="3:7" ht="12.75" customHeight="1">
      <c r="C41" s="31"/>
      <c r="D41" s="31"/>
      <c r="E41" s="26"/>
      <c r="F41" s="28"/>
      <c r="G41" s="26"/>
    </row>
    <row r="42" spans="3:7" ht="12.75" customHeight="1">
      <c r="C42" s="16" t="s">
        <v>102</v>
      </c>
      <c r="D42" s="16"/>
      <c r="E42" s="28">
        <f>E24-E40</f>
        <v>200042</v>
      </c>
      <c r="F42" s="28">
        <v>0</v>
      </c>
      <c r="G42" s="28">
        <v>-39178</v>
      </c>
    </row>
    <row r="43" spans="3:7" ht="12.75" customHeight="1">
      <c r="C43" s="16"/>
      <c r="D43" s="16"/>
      <c r="E43" s="26"/>
      <c r="F43" s="27"/>
      <c r="G43" s="26"/>
    </row>
    <row r="44" spans="3:7" ht="12.75" customHeight="1">
      <c r="C44" s="16" t="s">
        <v>33</v>
      </c>
      <c r="D44" s="16"/>
      <c r="E44" s="28"/>
      <c r="F44" s="28"/>
      <c r="G44" s="28"/>
    </row>
    <row r="45" spans="3:7" ht="12.75" customHeight="1">
      <c r="C45" s="25" t="s">
        <v>34</v>
      </c>
      <c r="D45" s="33"/>
      <c r="E45" s="28">
        <v>0</v>
      </c>
      <c r="F45" s="28"/>
      <c r="G45" s="28">
        <v>4873</v>
      </c>
    </row>
    <row r="46" spans="3:7" ht="12.75" customHeight="1">
      <c r="C46" s="25" t="s">
        <v>103</v>
      </c>
      <c r="D46" s="16"/>
      <c r="E46" s="26">
        <v>253359</v>
      </c>
      <c r="F46" s="27"/>
      <c r="G46" s="26">
        <v>1223</v>
      </c>
    </row>
    <row r="47" spans="3:7" ht="12.75" customHeight="1">
      <c r="C47" s="25" t="s">
        <v>104</v>
      </c>
      <c r="D47" s="33"/>
      <c r="E47" s="28">
        <v>15426</v>
      </c>
      <c r="F47" s="28"/>
      <c r="G47" s="28">
        <v>0</v>
      </c>
    </row>
    <row r="48" spans="3:7" ht="12.75" customHeight="1">
      <c r="C48" s="25" t="s">
        <v>105</v>
      </c>
      <c r="D48" s="33"/>
      <c r="E48" s="28">
        <v>10083</v>
      </c>
      <c r="F48" s="28"/>
      <c r="G48" s="28">
        <v>0</v>
      </c>
    </row>
    <row r="49" spans="3:7" ht="12.75" customHeight="1">
      <c r="C49" s="25" t="s">
        <v>35</v>
      </c>
      <c r="D49" s="33"/>
      <c r="E49" s="28">
        <v>0</v>
      </c>
      <c r="F49" s="28"/>
      <c r="G49" s="28">
        <v>1144</v>
      </c>
    </row>
    <row r="50" spans="3:7" ht="12.75" customHeight="1">
      <c r="C50" s="25" t="s">
        <v>106</v>
      </c>
      <c r="D50" s="33"/>
      <c r="E50" s="28">
        <v>6243</v>
      </c>
      <c r="F50" s="28"/>
      <c r="G50" s="28">
        <v>0</v>
      </c>
    </row>
    <row r="51" spans="3:7" ht="12.75" customHeight="1">
      <c r="C51" s="25" t="s">
        <v>107</v>
      </c>
      <c r="D51" s="33"/>
      <c r="E51" s="28">
        <v>99238</v>
      </c>
      <c r="F51" s="28"/>
      <c r="G51" s="28">
        <v>0</v>
      </c>
    </row>
    <row r="52" spans="3:7" ht="12.75" customHeight="1">
      <c r="C52" s="25" t="s">
        <v>36</v>
      </c>
      <c r="D52" s="33"/>
      <c r="E52" s="26">
        <v>5884</v>
      </c>
      <c r="F52" s="27"/>
      <c r="G52" s="26">
        <v>5894</v>
      </c>
    </row>
    <row r="53" spans="3:7" ht="12.75" customHeight="1">
      <c r="C53" s="33"/>
      <c r="D53" s="16"/>
      <c r="E53" s="30">
        <v>390233</v>
      </c>
      <c r="F53" s="28">
        <v>0</v>
      </c>
      <c r="G53" s="30">
        <v>13134</v>
      </c>
    </row>
    <row r="54" spans="3:7" ht="12.75" customHeight="1">
      <c r="C54" s="33"/>
      <c r="D54" s="16"/>
      <c r="E54" s="28"/>
      <c r="F54" s="28"/>
      <c r="G54" s="28"/>
    </row>
    <row r="55" spans="3:7" ht="12.75" customHeight="1" thickBot="1">
      <c r="C55" s="33"/>
      <c r="D55" s="16"/>
      <c r="E55" s="34">
        <f>E16+E42-E53</f>
        <v>405125</v>
      </c>
      <c r="F55" s="28">
        <v>0</v>
      </c>
      <c r="G55" s="34">
        <v>51539</v>
      </c>
    </row>
    <row r="56" spans="3:7" ht="12.75" customHeight="1" thickTop="1">
      <c r="C56" s="33"/>
      <c r="D56" s="16"/>
      <c r="E56" s="28"/>
      <c r="F56" s="28"/>
      <c r="G56" s="28"/>
    </row>
    <row r="57" spans="3:7" ht="12.75" customHeight="1">
      <c r="C57" s="33" t="s">
        <v>37</v>
      </c>
      <c r="D57" s="16"/>
      <c r="E57" s="26"/>
      <c r="F57" s="27"/>
      <c r="G57" s="26"/>
    </row>
    <row r="58" spans="3:7" ht="12.75" customHeight="1">
      <c r="C58" s="25" t="s">
        <v>38</v>
      </c>
      <c r="E58" s="32">
        <v>158867</v>
      </c>
      <c r="F58" s="27"/>
      <c r="G58" s="32">
        <v>35000</v>
      </c>
    </row>
    <row r="59" spans="3:7" ht="12.75" customHeight="1">
      <c r="C59" s="25" t="s">
        <v>39</v>
      </c>
      <c r="E59" s="35">
        <v>184731</v>
      </c>
      <c r="F59" s="27"/>
      <c r="G59" s="35">
        <v>16470</v>
      </c>
    </row>
    <row r="60" spans="3:7" ht="12.75" customHeight="1">
      <c r="C60" s="25" t="s">
        <v>40</v>
      </c>
      <c r="D60" s="31"/>
      <c r="E60" s="28">
        <f>SUM(E58:E59)</f>
        <v>343598</v>
      </c>
      <c r="F60" s="28">
        <v>0</v>
      </c>
      <c r="G60" s="28">
        <v>51470</v>
      </c>
    </row>
    <row r="61" spans="3:7" ht="12.75" customHeight="1">
      <c r="C61" s="25" t="s">
        <v>41</v>
      </c>
      <c r="D61" s="16"/>
      <c r="E61" s="32">
        <v>61527</v>
      </c>
      <c r="F61" s="27"/>
      <c r="G61" s="32">
        <v>69</v>
      </c>
    </row>
    <row r="62" spans="5:7" ht="12.75" customHeight="1" thickBot="1">
      <c r="E62" s="36">
        <f>SUM(E60:E61)</f>
        <v>405125</v>
      </c>
      <c r="F62" s="28">
        <v>0</v>
      </c>
      <c r="G62" s="36">
        <v>51539</v>
      </c>
    </row>
    <row r="63" spans="3:6" ht="12.75" customHeight="1" thickTop="1">
      <c r="C63" s="16"/>
      <c r="D63" s="16"/>
      <c r="F63" s="24"/>
    </row>
    <row r="64" spans="3:7" ht="12.75" customHeight="1">
      <c r="C64" s="19" t="s">
        <v>165</v>
      </c>
      <c r="D64" s="16"/>
      <c r="E64" s="23">
        <f>E62</f>
        <v>405125</v>
      </c>
      <c r="F64" s="24"/>
      <c r="G64" s="23">
        <f>G62</f>
        <v>51539</v>
      </c>
    </row>
    <row r="65" spans="3:7" ht="12.75" customHeight="1">
      <c r="C65" s="19" t="s">
        <v>166</v>
      </c>
      <c r="E65" s="37">
        <f>E64/E58</f>
        <v>2.5500890682142923</v>
      </c>
      <c r="G65" s="37">
        <f>G64/G58</f>
        <v>1.4725428571428572</v>
      </c>
    </row>
    <row r="66" ht="12.75" customHeight="1">
      <c r="G66" s="38"/>
    </row>
    <row r="67" spans="3:7" ht="12.75" customHeight="1">
      <c r="C67" s="20" t="s">
        <v>42</v>
      </c>
      <c r="G67" s="38"/>
    </row>
    <row r="68" ht="12.75" customHeight="1">
      <c r="C68" s="20" t="s">
        <v>43</v>
      </c>
    </row>
    <row r="69" ht="12.75" customHeight="1">
      <c r="G69" s="38"/>
    </row>
    <row r="70" spans="5:7" ht="12.75" customHeight="1">
      <c r="E70" s="83"/>
      <c r="G70" s="83"/>
    </row>
    <row r="71" ht="12.75" customHeight="1">
      <c r="G71" s="38"/>
    </row>
    <row r="72" ht="12.75" customHeight="1">
      <c r="G72" s="38"/>
    </row>
    <row r="73" ht="12.75" customHeight="1">
      <c r="G73" s="38"/>
    </row>
    <row r="74" ht="12.75" customHeight="1">
      <c r="G74" s="38"/>
    </row>
    <row r="75" ht="12.75">
      <c r="G75" s="38"/>
    </row>
    <row r="76" ht="12.75">
      <c r="G76" s="38"/>
    </row>
  </sheetData>
  <printOptions/>
  <pageMargins left="0.18" right="0.17" top="0.28" bottom="0.25" header="0.17" footer="0.2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0" zoomScaleNormal="80" workbookViewId="0" topLeftCell="A1">
      <selection activeCell="A6" sqref="A6"/>
    </sheetView>
  </sheetViews>
  <sheetFormatPr defaultColWidth="9.00390625" defaultRowHeight="16.5"/>
  <cols>
    <col min="1" max="1" width="46.375" style="5" customWidth="1"/>
    <col min="2" max="2" width="11.625" style="5" customWidth="1"/>
    <col min="3" max="3" width="1.25" style="42" customWidth="1"/>
    <col min="4" max="4" width="12.25390625" style="5" customWidth="1"/>
    <col min="5" max="5" width="0.875" style="42" customWidth="1"/>
    <col min="6" max="6" width="13.125" style="5" customWidth="1"/>
    <col min="7" max="7" width="1.12109375" style="5" customWidth="1"/>
    <col min="8" max="8" width="10.25390625" style="5" customWidth="1"/>
    <col min="9" max="9" width="1.12109375" style="42" customWidth="1"/>
    <col min="10" max="10" width="13.50390625" style="42" customWidth="1"/>
    <col min="11" max="11" width="1.00390625" style="42" customWidth="1"/>
    <col min="12" max="12" width="13.25390625" style="42" customWidth="1"/>
    <col min="13" max="13" width="1.12109375" style="42" customWidth="1"/>
    <col min="14" max="14" width="11.50390625" style="5" customWidth="1"/>
    <col min="15" max="15" width="1.25" style="42" customWidth="1"/>
    <col min="16" max="16" width="13.00390625" style="5" customWidth="1"/>
    <col min="17" max="19" width="9.00390625" style="5" customWidth="1"/>
    <col min="20" max="20" width="10.625" style="5" bestFit="1" customWidth="1"/>
    <col min="21" max="16384" width="9.00390625" style="5" customWidth="1"/>
  </cols>
  <sheetData>
    <row r="1" spans="1:15" s="1" customFormat="1" ht="12.75" customHeight="1">
      <c r="A1" s="1" t="s">
        <v>108</v>
      </c>
      <c r="C1" s="40"/>
      <c r="E1" s="40"/>
      <c r="I1" s="40"/>
      <c r="J1" s="40"/>
      <c r="K1" s="40"/>
      <c r="L1" s="40"/>
      <c r="M1" s="40"/>
      <c r="O1" s="40"/>
    </row>
    <row r="2" spans="1:15" s="1" customFormat="1" ht="12.75" customHeight="1">
      <c r="A2" s="16" t="s">
        <v>52</v>
      </c>
      <c r="C2" s="40"/>
      <c r="E2" s="40"/>
      <c r="I2" s="40"/>
      <c r="J2" s="40"/>
      <c r="K2" s="40"/>
      <c r="L2" s="40"/>
      <c r="M2" s="40"/>
      <c r="O2" s="40"/>
    </row>
    <row r="3" spans="1:15" s="1" customFormat="1" ht="12.75" customHeight="1">
      <c r="A3" s="1" t="s">
        <v>163</v>
      </c>
      <c r="C3" s="40"/>
      <c r="E3" s="40"/>
      <c r="I3" s="40"/>
      <c r="J3" s="40"/>
      <c r="K3" s="40"/>
      <c r="L3" s="40"/>
      <c r="M3" s="40"/>
      <c r="O3" s="40"/>
    </row>
    <row r="4" spans="1:15" s="1" customFormat="1" ht="12.75" customHeight="1">
      <c r="A4" s="20" t="s">
        <v>15</v>
      </c>
      <c r="C4" s="40"/>
      <c r="E4" s="40"/>
      <c r="I4" s="40"/>
      <c r="J4" s="40"/>
      <c r="K4" s="40"/>
      <c r="L4" s="40"/>
      <c r="M4" s="40"/>
      <c r="O4" s="40"/>
    </row>
    <row r="5" spans="3:15" ht="12.75" customHeight="1">
      <c r="C5" s="41"/>
      <c r="I5" s="41"/>
      <c r="J5" s="41"/>
      <c r="K5" s="41"/>
      <c r="L5" s="41"/>
      <c r="M5" s="41"/>
      <c r="O5" s="41"/>
    </row>
    <row r="6" spans="3:15" ht="12.75" customHeight="1">
      <c r="C6" s="41"/>
      <c r="D6" s="89" t="s">
        <v>44</v>
      </c>
      <c r="E6" s="89"/>
      <c r="F6" s="89"/>
      <c r="G6" s="43"/>
      <c r="H6" s="43"/>
      <c r="I6" s="41"/>
      <c r="J6" s="41"/>
      <c r="K6" s="41"/>
      <c r="L6" s="41"/>
      <c r="M6" s="41"/>
      <c r="N6" s="44" t="s">
        <v>45</v>
      </c>
      <c r="O6" s="41"/>
    </row>
    <row r="7" spans="2:15" ht="12.75" customHeight="1">
      <c r="B7" s="45"/>
      <c r="C7" s="46"/>
      <c r="D7" s="45"/>
      <c r="E7" s="47"/>
      <c r="F7" s="45"/>
      <c r="G7" s="45"/>
      <c r="H7" s="45"/>
      <c r="I7" s="46"/>
      <c r="J7" s="46"/>
      <c r="K7" s="46"/>
      <c r="L7" s="46"/>
      <c r="M7" s="46"/>
      <c r="N7" s="45"/>
      <c r="O7" s="46"/>
    </row>
    <row r="8" spans="2:16" s="48" customFormat="1" ht="93.75" customHeight="1">
      <c r="B8" s="48" t="s">
        <v>46</v>
      </c>
      <c r="C8" s="68"/>
      <c r="D8" s="48" t="s">
        <v>126</v>
      </c>
      <c r="E8" s="69"/>
      <c r="F8" s="48" t="s">
        <v>47</v>
      </c>
      <c r="H8" s="48" t="s">
        <v>80</v>
      </c>
      <c r="I8" s="68"/>
      <c r="J8" s="68" t="s">
        <v>109</v>
      </c>
      <c r="K8" s="68"/>
      <c r="L8" s="68" t="s">
        <v>110</v>
      </c>
      <c r="M8" s="68"/>
      <c r="N8" s="48" t="s">
        <v>48</v>
      </c>
      <c r="O8" s="68"/>
      <c r="P8" s="48" t="s">
        <v>49</v>
      </c>
    </row>
    <row r="9" spans="2:16" s="49" customFormat="1" ht="12.75" customHeight="1">
      <c r="B9" s="50" t="s">
        <v>3</v>
      </c>
      <c r="C9" s="51"/>
      <c r="D9" s="50" t="s">
        <v>3</v>
      </c>
      <c r="E9" s="52"/>
      <c r="F9" s="50" t="s">
        <v>3</v>
      </c>
      <c r="G9" s="50"/>
      <c r="H9" s="50" t="s">
        <v>3</v>
      </c>
      <c r="I9" s="51"/>
      <c r="J9" s="50" t="s">
        <v>3</v>
      </c>
      <c r="K9" s="51"/>
      <c r="L9" s="50" t="s">
        <v>3</v>
      </c>
      <c r="M9" s="51"/>
      <c r="N9" s="50" t="s">
        <v>3</v>
      </c>
      <c r="O9" s="51"/>
      <c r="P9" s="53" t="s">
        <v>3</v>
      </c>
    </row>
    <row r="10" spans="3:15" s="49" customFormat="1" ht="12.75" customHeight="1">
      <c r="C10" s="51"/>
      <c r="E10" s="54"/>
      <c r="I10" s="51"/>
      <c r="J10" s="51"/>
      <c r="K10" s="51"/>
      <c r="L10" s="51"/>
      <c r="M10" s="51"/>
      <c r="O10" s="51"/>
    </row>
    <row r="11" spans="1:16" s="49" customFormat="1" ht="12.75" customHeight="1">
      <c r="A11" s="49" t="s">
        <v>50</v>
      </c>
      <c r="B11" s="55">
        <v>35000</v>
      </c>
      <c r="C11" s="55"/>
      <c r="D11" s="55">
        <v>0</v>
      </c>
      <c r="E11" s="56"/>
      <c r="F11" s="55">
        <v>356</v>
      </c>
      <c r="G11" s="55"/>
      <c r="H11" s="55">
        <v>0</v>
      </c>
      <c r="I11" s="55"/>
      <c r="J11" s="55">
        <v>0</v>
      </c>
      <c r="K11" s="55"/>
      <c r="L11" s="55">
        <v>0</v>
      </c>
      <c r="M11" s="55"/>
      <c r="N11" s="55">
        <v>16114</v>
      </c>
      <c r="O11" s="55"/>
      <c r="P11" s="55">
        <v>51470</v>
      </c>
    </row>
    <row r="12" spans="1:16" s="49" customFormat="1" ht="12.75" customHeight="1">
      <c r="A12" s="49" t="s">
        <v>111</v>
      </c>
      <c r="B12" s="55">
        <v>11667</v>
      </c>
      <c r="C12" s="55"/>
      <c r="D12" s="55">
        <v>0</v>
      </c>
      <c r="E12" s="56"/>
      <c r="F12" s="55">
        <v>0</v>
      </c>
      <c r="G12" s="55"/>
      <c r="H12" s="55">
        <v>0</v>
      </c>
      <c r="I12" s="55"/>
      <c r="J12" s="55">
        <v>0</v>
      </c>
      <c r="K12" s="55"/>
      <c r="L12" s="55">
        <v>0</v>
      </c>
      <c r="M12" s="55"/>
      <c r="N12" s="55">
        <v>-11667</v>
      </c>
      <c r="O12" s="55"/>
      <c r="P12" s="55">
        <v>0</v>
      </c>
    </row>
    <row r="13" spans="1:16" s="49" customFormat="1" ht="12.75" customHeight="1">
      <c r="A13" s="49" t="s">
        <v>112</v>
      </c>
      <c r="B13" s="55">
        <v>0</v>
      </c>
      <c r="C13" s="55"/>
      <c r="D13" s="55">
        <v>0</v>
      </c>
      <c r="E13" s="56"/>
      <c r="F13" s="55">
        <v>-356</v>
      </c>
      <c r="G13" s="55"/>
      <c r="H13" s="55">
        <v>0</v>
      </c>
      <c r="I13" s="55"/>
      <c r="J13" s="55">
        <v>0</v>
      </c>
      <c r="K13" s="55"/>
      <c r="L13" s="55">
        <v>0</v>
      </c>
      <c r="M13" s="55"/>
      <c r="N13" s="55">
        <v>0</v>
      </c>
      <c r="O13" s="55"/>
      <c r="P13" s="55">
        <v>-356</v>
      </c>
    </row>
    <row r="14" spans="1:16" s="49" customFormat="1" ht="12.75" customHeight="1">
      <c r="A14" s="49" t="s">
        <v>113</v>
      </c>
      <c r="B14" s="55"/>
      <c r="C14" s="55"/>
      <c r="D14" s="55"/>
      <c r="E14" s="56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s="49" customFormat="1" ht="12.75" customHeight="1">
      <c r="A15" s="57" t="s">
        <v>114</v>
      </c>
      <c r="B15" s="55">
        <v>96707</v>
      </c>
      <c r="C15" s="55"/>
      <c r="D15" s="55">
        <v>48354</v>
      </c>
      <c r="E15" s="56"/>
      <c r="F15" s="55">
        <v>0</v>
      </c>
      <c r="G15" s="55"/>
      <c r="H15" s="55">
        <v>0</v>
      </c>
      <c r="I15" s="55"/>
      <c r="J15" s="55">
        <v>89901</v>
      </c>
      <c r="L15" s="55">
        <v>10464</v>
      </c>
      <c r="M15" s="55"/>
      <c r="N15" s="55">
        <v>0</v>
      </c>
      <c r="O15" s="55"/>
      <c r="P15" s="55">
        <v>245426</v>
      </c>
    </row>
    <row r="16" spans="1:16" s="49" customFormat="1" ht="12.75" customHeight="1">
      <c r="A16" s="57" t="s">
        <v>115</v>
      </c>
      <c r="B16" s="55">
        <v>0</v>
      </c>
      <c r="C16" s="55"/>
      <c r="D16" s="55">
        <v>-2571</v>
      </c>
      <c r="E16" s="56"/>
      <c r="F16" s="55">
        <v>0</v>
      </c>
      <c r="G16" s="55"/>
      <c r="H16" s="55">
        <v>0</v>
      </c>
      <c r="I16" s="55"/>
      <c r="J16" s="55">
        <v>0</v>
      </c>
      <c r="K16" s="55"/>
      <c r="L16" s="55">
        <v>0</v>
      </c>
      <c r="M16" s="55"/>
      <c r="N16" s="55">
        <v>0</v>
      </c>
      <c r="O16" s="55"/>
      <c r="P16" s="55">
        <v>-2571</v>
      </c>
    </row>
    <row r="17" spans="1:16" s="49" customFormat="1" ht="12.75" customHeight="1">
      <c r="A17" s="49" t="s">
        <v>116</v>
      </c>
      <c r="B17" s="55">
        <v>15493</v>
      </c>
      <c r="C17" s="55"/>
      <c r="D17" s="55">
        <v>7747</v>
      </c>
      <c r="E17" s="56"/>
      <c r="F17" s="55">
        <v>0</v>
      </c>
      <c r="G17" s="55">
        <v>0</v>
      </c>
      <c r="H17" s="55">
        <v>0</v>
      </c>
      <c r="I17" s="55"/>
      <c r="J17" s="55">
        <v>-21076</v>
      </c>
      <c r="K17" s="55"/>
      <c r="L17" s="55">
        <v>-5</v>
      </c>
      <c r="M17" s="55"/>
      <c r="N17" s="55">
        <v>0</v>
      </c>
      <c r="O17" s="55"/>
      <c r="P17" s="55">
        <v>2159</v>
      </c>
    </row>
    <row r="18" spans="1:16" s="49" customFormat="1" ht="12.75" customHeight="1">
      <c r="A18" s="49" t="s">
        <v>117</v>
      </c>
      <c r="B18" s="58">
        <v>0</v>
      </c>
      <c r="C18" s="59"/>
      <c r="D18" s="59">
        <v>0</v>
      </c>
      <c r="E18" s="59"/>
      <c r="F18" s="59">
        <v>0</v>
      </c>
      <c r="G18" s="59"/>
      <c r="H18" s="59">
        <v>3526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60">
        <v>3526</v>
      </c>
    </row>
    <row r="19" spans="1:16" s="49" customFormat="1" ht="12.75" customHeight="1">
      <c r="A19" s="49" t="s">
        <v>118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3526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3526</v>
      </c>
    </row>
    <row r="20" spans="1:16" s="49" customFormat="1" ht="12.75" customHeight="1">
      <c r="A20" s="49" t="s">
        <v>119</v>
      </c>
      <c r="B20" s="55">
        <v>0</v>
      </c>
      <c r="C20" s="55"/>
      <c r="D20" s="55">
        <v>0</v>
      </c>
      <c r="E20" s="56"/>
      <c r="F20" s="55">
        <v>0</v>
      </c>
      <c r="G20" s="55"/>
      <c r="H20" s="55">
        <v>0</v>
      </c>
      <c r="I20" s="55"/>
      <c r="J20" s="55">
        <v>0</v>
      </c>
      <c r="K20" s="55"/>
      <c r="L20" s="55">
        <v>0</v>
      </c>
      <c r="M20" s="55"/>
      <c r="N20" s="55">
        <f>PL!F33</f>
        <v>57486</v>
      </c>
      <c r="O20" s="55"/>
      <c r="P20" s="55">
        <f>SUM(B20:N20)</f>
        <v>57486</v>
      </c>
    </row>
    <row r="21" spans="1:16" s="49" customFormat="1" ht="12.75" customHeight="1">
      <c r="A21" s="49" t="s">
        <v>120</v>
      </c>
      <c r="B21" s="55">
        <v>0</v>
      </c>
      <c r="C21" s="55"/>
      <c r="D21" s="55">
        <v>0</v>
      </c>
      <c r="E21" s="56"/>
      <c r="F21" s="55">
        <v>0</v>
      </c>
      <c r="G21" s="55"/>
      <c r="H21" s="55">
        <v>0</v>
      </c>
      <c r="I21" s="55"/>
      <c r="J21" s="55">
        <v>0</v>
      </c>
      <c r="K21" s="55"/>
      <c r="L21" s="55">
        <v>0</v>
      </c>
      <c r="M21" s="55"/>
      <c r="N21" s="55">
        <v>-13542</v>
      </c>
      <c r="O21" s="55"/>
      <c r="P21" s="55">
        <f>SUM(B21:N21)</f>
        <v>-13542</v>
      </c>
    </row>
    <row r="22" spans="1:20" s="49" customFormat="1" ht="12.75" customHeight="1" thickBot="1">
      <c r="A22" s="49" t="s">
        <v>121</v>
      </c>
      <c r="B22" s="61">
        <v>158867</v>
      </c>
      <c r="C22" s="62"/>
      <c r="D22" s="61">
        <v>53530</v>
      </c>
      <c r="E22" s="56"/>
      <c r="F22" s="61">
        <v>0</v>
      </c>
      <c r="G22" s="56"/>
      <c r="H22" s="61">
        <v>3526</v>
      </c>
      <c r="I22" s="62"/>
      <c r="J22" s="61">
        <v>68825</v>
      </c>
      <c r="K22" s="62"/>
      <c r="L22" s="61">
        <v>10459</v>
      </c>
      <c r="M22" s="62"/>
      <c r="N22" s="61">
        <f>SUM(N11:N17)+SUM(N19:N21)</f>
        <v>48391</v>
      </c>
      <c r="O22" s="62"/>
      <c r="P22" s="61">
        <f>SUM(P11:P17)+SUM(P19:P21)</f>
        <v>343598</v>
      </c>
      <c r="Q22" s="63"/>
      <c r="R22" s="63"/>
      <c r="S22" s="63"/>
      <c r="T22" s="63"/>
    </row>
    <row r="23" spans="2:16" s="49" customFormat="1" ht="12.75" customHeight="1" thickTop="1">
      <c r="B23" s="64"/>
      <c r="C23" s="65"/>
      <c r="D23" s="64"/>
      <c r="E23" s="66"/>
      <c r="F23" s="64"/>
      <c r="G23" s="64"/>
      <c r="H23" s="64"/>
      <c r="I23" s="65"/>
      <c r="J23" s="65"/>
      <c r="K23" s="65"/>
      <c r="L23" s="65"/>
      <c r="M23" s="65"/>
      <c r="N23" s="64"/>
      <c r="O23" s="65"/>
      <c r="P23" s="64"/>
    </row>
    <row r="24" spans="1:16" s="49" customFormat="1" ht="12.75" customHeight="1">
      <c r="A24" s="49" t="s">
        <v>51</v>
      </c>
      <c r="B24" s="55">
        <v>35000</v>
      </c>
      <c r="C24" s="55"/>
      <c r="D24" s="55">
        <v>5825</v>
      </c>
      <c r="E24" s="56"/>
      <c r="F24" s="55">
        <v>356</v>
      </c>
      <c r="G24" s="55"/>
      <c r="H24" s="55">
        <v>0</v>
      </c>
      <c r="I24" s="55"/>
      <c r="J24" s="55">
        <v>0</v>
      </c>
      <c r="K24" s="55"/>
      <c r="L24" s="55">
        <v>0</v>
      </c>
      <c r="M24" s="55"/>
      <c r="N24" s="55">
        <v>35535</v>
      </c>
      <c r="O24" s="55"/>
      <c r="P24" s="55">
        <v>76716</v>
      </c>
    </row>
    <row r="25" spans="1:16" s="49" customFormat="1" ht="12.75" customHeight="1">
      <c r="A25" s="67" t="s">
        <v>122</v>
      </c>
      <c r="B25" s="55">
        <v>0</v>
      </c>
      <c r="C25" s="55"/>
      <c r="D25" s="55">
        <v>0</v>
      </c>
      <c r="E25" s="56"/>
      <c r="F25" s="55">
        <v>0</v>
      </c>
      <c r="G25" s="55"/>
      <c r="H25" s="55">
        <v>0</v>
      </c>
      <c r="I25" s="55"/>
      <c r="J25" s="55">
        <v>0</v>
      </c>
      <c r="K25" s="55"/>
      <c r="L25" s="55">
        <v>0</v>
      </c>
      <c r="M25" s="55"/>
      <c r="N25" s="55">
        <v>-18917</v>
      </c>
      <c r="O25" s="55"/>
      <c r="P25" s="55">
        <v>-18917</v>
      </c>
    </row>
    <row r="26" spans="1:16" s="49" customFormat="1" ht="12.75" customHeight="1">
      <c r="A26" s="49" t="s">
        <v>139</v>
      </c>
      <c r="B26" s="58">
        <v>0</v>
      </c>
      <c r="C26" s="59"/>
      <c r="D26" s="59">
        <v>-5825</v>
      </c>
      <c r="E26" s="59"/>
      <c r="F26" s="59">
        <v>0</v>
      </c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60">
        <v>-5825</v>
      </c>
    </row>
    <row r="27" spans="1:16" s="49" customFormat="1" ht="12.75" customHeight="1">
      <c r="A27" s="49" t="s">
        <v>140</v>
      </c>
      <c r="B27" s="55">
        <v>0</v>
      </c>
      <c r="C27" s="55">
        <v>0</v>
      </c>
      <c r="D27" s="55">
        <v>-5825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-5825</v>
      </c>
    </row>
    <row r="28" spans="1:16" s="49" customFormat="1" ht="12.75" customHeight="1">
      <c r="A28" s="67" t="s">
        <v>123</v>
      </c>
      <c r="B28" s="55">
        <v>0</v>
      </c>
      <c r="C28" s="55"/>
      <c r="D28" s="55">
        <v>0</v>
      </c>
      <c r="E28" s="56"/>
      <c r="F28" s="55">
        <v>0</v>
      </c>
      <c r="G28" s="55"/>
      <c r="H28" s="55">
        <v>0</v>
      </c>
      <c r="I28" s="55"/>
      <c r="J28" s="55">
        <v>0</v>
      </c>
      <c r="K28" s="55"/>
      <c r="L28" s="55">
        <v>0</v>
      </c>
      <c r="M28" s="55"/>
      <c r="N28" s="55">
        <v>-504</v>
      </c>
      <c r="O28" s="55"/>
      <c r="P28" s="55">
        <v>-504</v>
      </c>
    </row>
    <row r="29" spans="1:20" s="49" customFormat="1" ht="12.75" customHeight="1" thickBot="1">
      <c r="A29" s="49" t="s">
        <v>124</v>
      </c>
      <c r="B29" s="61">
        <v>35000</v>
      </c>
      <c r="C29" s="62"/>
      <c r="D29" s="61">
        <v>0</v>
      </c>
      <c r="E29" s="56"/>
      <c r="F29" s="61">
        <v>356</v>
      </c>
      <c r="G29" s="56"/>
      <c r="H29" s="61">
        <v>0</v>
      </c>
      <c r="I29" s="62"/>
      <c r="J29" s="61">
        <v>0</v>
      </c>
      <c r="K29" s="62"/>
      <c r="L29" s="61">
        <v>0</v>
      </c>
      <c r="M29" s="62"/>
      <c r="N29" s="61">
        <v>16114</v>
      </c>
      <c r="O29" s="62"/>
      <c r="P29" s="61">
        <v>51470</v>
      </c>
      <c r="R29" s="63"/>
      <c r="S29" s="63"/>
      <c r="T29" s="63"/>
    </row>
    <row r="30" spans="2:16" s="49" customFormat="1" ht="12.75" customHeight="1" thickTop="1">
      <c r="B30" s="64"/>
      <c r="C30" s="65"/>
      <c r="D30" s="64"/>
      <c r="E30" s="66"/>
      <c r="F30" s="64"/>
      <c r="G30" s="64"/>
      <c r="H30" s="64"/>
      <c r="I30" s="65"/>
      <c r="J30" s="65"/>
      <c r="K30" s="65"/>
      <c r="L30" s="65"/>
      <c r="M30" s="65"/>
      <c r="N30" s="64"/>
      <c r="O30" s="65"/>
      <c r="P30" s="64"/>
    </row>
    <row r="31" spans="2:16" s="49" customFormat="1" ht="12.75" customHeight="1">
      <c r="B31" s="64"/>
      <c r="C31" s="65"/>
      <c r="D31" s="64"/>
      <c r="E31" s="66"/>
      <c r="F31" s="64"/>
      <c r="G31" s="64"/>
      <c r="H31" s="64"/>
      <c r="I31" s="65"/>
      <c r="J31" s="65"/>
      <c r="K31" s="65"/>
      <c r="L31" s="65"/>
      <c r="M31" s="65"/>
      <c r="N31" s="64"/>
      <c r="O31" s="65"/>
      <c r="P31" s="64"/>
    </row>
    <row r="32" spans="1:16" s="49" customFormat="1" ht="12.75" customHeight="1">
      <c r="A32" s="2" t="s">
        <v>125</v>
      </c>
      <c r="B32" s="64"/>
      <c r="C32" s="65"/>
      <c r="D32" s="64"/>
      <c r="E32" s="66"/>
      <c r="F32" s="64"/>
      <c r="G32" s="64"/>
      <c r="H32" s="64"/>
      <c r="I32" s="65"/>
      <c r="J32" s="65"/>
      <c r="K32" s="65"/>
      <c r="L32" s="65"/>
      <c r="M32" s="65"/>
      <c r="N32" s="64"/>
      <c r="O32" s="65"/>
      <c r="P32" s="64"/>
    </row>
    <row r="33" spans="1:16" s="49" customFormat="1" ht="12.75" customHeight="1">
      <c r="A33" s="5"/>
      <c r="B33" s="64"/>
      <c r="C33" s="65"/>
      <c r="D33" s="64"/>
      <c r="E33" s="66"/>
      <c r="F33" s="64"/>
      <c r="G33" s="64"/>
      <c r="H33" s="64"/>
      <c r="I33" s="65"/>
      <c r="J33" s="65"/>
      <c r="K33" s="65"/>
      <c r="L33" s="65"/>
      <c r="M33" s="65"/>
      <c r="N33" s="64"/>
      <c r="O33" s="65"/>
      <c r="P33" s="64"/>
    </row>
    <row r="34" spans="3:15" ht="12.75">
      <c r="C34" s="46"/>
      <c r="I34" s="46"/>
      <c r="J34" s="46"/>
      <c r="K34" s="46"/>
      <c r="L34" s="46"/>
      <c r="M34" s="46"/>
      <c r="O34" s="46"/>
    </row>
    <row r="35" spans="3:15" ht="12.75">
      <c r="C35" s="46"/>
      <c r="I35" s="46"/>
      <c r="J35" s="46"/>
      <c r="K35" s="46"/>
      <c r="L35" s="46"/>
      <c r="M35" s="46"/>
      <c r="O35" s="46"/>
    </row>
    <row r="36" spans="3:15" ht="12.75">
      <c r="C36" s="46"/>
      <c r="I36" s="46"/>
      <c r="J36" s="46"/>
      <c r="K36" s="46"/>
      <c r="L36" s="46"/>
      <c r="M36" s="46"/>
      <c r="O36" s="46"/>
    </row>
    <row r="37" spans="3:15" ht="12.75">
      <c r="C37" s="46"/>
      <c r="I37" s="46"/>
      <c r="J37" s="46"/>
      <c r="K37" s="46"/>
      <c r="L37" s="46"/>
      <c r="M37" s="46"/>
      <c r="O37" s="46"/>
    </row>
    <row r="38" spans="3:15" ht="12.75">
      <c r="C38" s="46"/>
      <c r="I38" s="46"/>
      <c r="J38" s="46"/>
      <c r="K38" s="46"/>
      <c r="L38" s="46"/>
      <c r="M38" s="46"/>
      <c r="O38" s="46"/>
    </row>
    <row r="39" spans="3:15" ht="12.75">
      <c r="C39" s="46"/>
      <c r="I39" s="46"/>
      <c r="J39" s="46"/>
      <c r="K39" s="46"/>
      <c r="L39" s="46"/>
      <c r="M39" s="46"/>
      <c r="O39" s="46"/>
    </row>
    <row r="40" spans="3:15" ht="12.75">
      <c r="C40" s="46"/>
      <c r="I40" s="46"/>
      <c r="J40" s="46"/>
      <c r="K40" s="46"/>
      <c r="L40" s="46"/>
      <c r="M40" s="46"/>
      <c r="O40" s="46"/>
    </row>
    <row r="41" spans="3:15" ht="12.75">
      <c r="C41" s="46"/>
      <c r="I41" s="46"/>
      <c r="J41" s="46"/>
      <c r="K41" s="46"/>
      <c r="L41" s="46"/>
      <c r="M41" s="46"/>
      <c r="O41" s="46"/>
    </row>
    <row r="42" spans="3:15" ht="12.75">
      <c r="C42" s="46"/>
      <c r="I42" s="46"/>
      <c r="J42" s="46"/>
      <c r="K42" s="46"/>
      <c r="L42" s="46"/>
      <c r="M42" s="46"/>
      <c r="O42" s="46"/>
    </row>
    <row r="43" spans="3:15" ht="12.75">
      <c r="C43" s="46"/>
      <c r="I43" s="46"/>
      <c r="J43" s="46"/>
      <c r="K43" s="46"/>
      <c r="L43" s="46"/>
      <c r="M43" s="46"/>
      <c r="O43" s="46"/>
    </row>
    <row r="44" spans="3:15" ht="12.75">
      <c r="C44" s="46"/>
      <c r="I44" s="46"/>
      <c r="J44" s="46"/>
      <c r="K44" s="46"/>
      <c r="L44" s="46"/>
      <c r="M44" s="46"/>
      <c r="O44" s="46"/>
    </row>
    <row r="45" spans="3:15" ht="12.75">
      <c r="C45" s="46"/>
      <c r="I45" s="46"/>
      <c r="J45" s="46"/>
      <c r="K45" s="46"/>
      <c r="L45" s="46"/>
      <c r="M45" s="46"/>
      <c r="O45" s="46"/>
    </row>
    <row r="46" spans="3:15" ht="12.75">
      <c r="C46" s="46"/>
      <c r="I46" s="46"/>
      <c r="J46" s="46"/>
      <c r="K46" s="46"/>
      <c r="L46" s="46"/>
      <c r="M46" s="46"/>
      <c r="O46" s="46"/>
    </row>
    <row r="47" spans="3:15" ht="12.75">
      <c r="C47" s="46"/>
      <c r="I47" s="46"/>
      <c r="J47" s="46"/>
      <c r="K47" s="46"/>
      <c r="L47" s="46"/>
      <c r="M47" s="46"/>
      <c r="O47" s="46"/>
    </row>
    <row r="48" spans="3:15" ht="12.75">
      <c r="C48" s="46"/>
      <c r="I48" s="46"/>
      <c r="J48" s="46"/>
      <c r="K48" s="46"/>
      <c r="L48" s="46"/>
      <c r="M48" s="46"/>
      <c r="O48" s="46"/>
    </row>
    <row r="49" spans="3:15" ht="12.75">
      <c r="C49" s="46"/>
      <c r="I49" s="46"/>
      <c r="J49" s="46"/>
      <c r="K49" s="46"/>
      <c r="L49" s="46"/>
      <c r="M49" s="46"/>
      <c r="O49" s="46"/>
    </row>
    <row r="50" spans="3:15" ht="12.75">
      <c r="C50" s="46"/>
      <c r="I50" s="46"/>
      <c r="J50" s="46"/>
      <c r="K50" s="46"/>
      <c r="L50" s="46"/>
      <c r="M50" s="46"/>
      <c r="O50" s="46"/>
    </row>
    <row r="51" spans="3:15" ht="12.75">
      <c r="C51" s="46"/>
      <c r="I51" s="46"/>
      <c r="J51" s="46"/>
      <c r="K51" s="46"/>
      <c r="L51" s="46"/>
      <c r="M51" s="46"/>
      <c r="O51" s="46"/>
    </row>
    <row r="52" spans="3:15" ht="12.75">
      <c r="C52" s="46"/>
      <c r="I52" s="46"/>
      <c r="J52" s="46"/>
      <c r="K52" s="46"/>
      <c r="L52" s="46"/>
      <c r="M52" s="46"/>
      <c r="O52" s="46"/>
    </row>
    <row r="53" spans="3:15" ht="12.75">
      <c r="C53" s="46"/>
      <c r="I53" s="46"/>
      <c r="J53" s="46"/>
      <c r="K53" s="46"/>
      <c r="L53" s="46"/>
      <c r="M53" s="46"/>
      <c r="O53" s="46"/>
    </row>
    <row r="54" spans="3:15" ht="12.75">
      <c r="C54" s="46"/>
      <c r="I54" s="46"/>
      <c r="J54" s="46"/>
      <c r="K54" s="46"/>
      <c r="L54" s="46"/>
      <c r="M54" s="46"/>
      <c r="O54" s="46"/>
    </row>
  </sheetData>
  <mergeCells count="1">
    <mergeCell ref="D6:F6"/>
  </mergeCells>
  <printOptions/>
  <pageMargins left="0.44" right="0.17" top="1" bottom="1" header="0.5" footer="0.5"/>
  <pageSetup fitToHeight="1" fitToWidth="1"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6"/>
  <sheetViews>
    <sheetView zoomScale="80" zoomScaleNormal="80" workbookViewId="0" topLeftCell="A1">
      <selection activeCell="A6" sqref="A6"/>
    </sheetView>
  </sheetViews>
  <sheetFormatPr defaultColWidth="9.00390625" defaultRowHeight="16.5"/>
  <cols>
    <col min="1" max="1" width="53.125" style="5" customWidth="1"/>
    <col min="2" max="3" width="20.125" style="5" customWidth="1"/>
    <col min="4" max="4" width="2.25390625" style="5" customWidth="1"/>
    <col min="5" max="16384" width="9.00390625" style="5" customWidth="1"/>
  </cols>
  <sheetData>
    <row r="1" ht="12.75" customHeight="1">
      <c r="A1" s="1" t="s">
        <v>141</v>
      </c>
    </row>
    <row r="2" ht="12.75" customHeight="1">
      <c r="A2" s="1" t="s">
        <v>53</v>
      </c>
    </row>
    <row r="3" ht="12.75" customHeight="1">
      <c r="A3" s="1" t="s">
        <v>163</v>
      </c>
    </row>
    <row r="4" ht="12.75" customHeight="1">
      <c r="A4" s="2" t="s">
        <v>15</v>
      </c>
    </row>
    <row r="5" ht="12.75" customHeight="1"/>
    <row r="6" spans="2:3" ht="12.75" customHeight="1">
      <c r="B6" s="88" t="s">
        <v>149</v>
      </c>
      <c r="C6" s="88"/>
    </row>
    <row r="7" spans="2:3" ht="12.75" customHeight="1">
      <c r="B7" s="4" t="s">
        <v>150</v>
      </c>
      <c r="C7" s="4" t="s">
        <v>151</v>
      </c>
    </row>
    <row r="8" spans="2:3" ht="12.75" customHeight="1">
      <c r="B8" s="6" t="s">
        <v>3</v>
      </c>
      <c r="C8" s="6" t="s">
        <v>3</v>
      </c>
    </row>
    <row r="9" spans="1:3" ht="12.75" customHeight="1">
      <c r="A9" s="42"/>
      <c r="B9" s="42"/>
      <c r="C9" s="42"/>
    </row>
    <row r="10" spans="1:3" ht="12.75" customHeight="1">
      <c r="A10" s="70" t="s">
        <v>54</v>
      </c>
      <c r="B10" s="71"/>
      <c r="C10" s="71"/>
    </row>
    <row r="11" spans="1:4" ht="12.75" customHeight="1">
      <c r="A11" s="46" t="s">
        <v>152</v>
      </c>
      <c r="B11" s="72">
        <f>PL!F33</f>
        <v>57486</v>
      </c>
      <c r="C11" s="72">
        <v>-18917</v>
      </c>
      <c r="D11" s="72"/>
    </row>
    <row r="12" spans="1:4" ht="12.75" customHeight="1">
      <c r="A12" s="70" t="s">
        <v>55</v>
      </c>
      <c r="B12" s="72"/>
      <c r="C12" s="72"/>
      <c r="D12" s="72"/>
    </row>
    <row r="13" spans="1:4" ht="12.75" customHeight="1">
      <c r="A13" s="46" t="s">
        <v>10</v>
      </c>
      <c r="B13" s="72">
        <f>-PL!F27</f>
        <v>203</v>
      </c>
      <c r="C13" s="72">
        <v>-5157</v>
      </c>
      <c r="D13" s="72"/>
    </row>
    <row r="14" spans="1:4" ht="12.75" customHeight="1">
      <c r="A14" s="46" t="s">
        <v>82</v>
      </c>
      <c r="B14" s="72">
        <f>-PL!F20</f>
        <v>-12093</v>
      </c>
      <c r="C14" s="72">
        <v>0</v>
      </c>
      <c r="D14" s="72"/>
    </row>
    <row r="15" spans="1:4" ht="12.75" customHeight="1">
      <c r="A15" s="46" t="s">
        <v>153</v>
      </c>
      <c r="B15" s="73">
        <v>21582</v>
      </c>
      <c r="C15" s="73">
        <v>16145</v>
      </c>
      <c r="D15" s="72"/>
    </row>
    <row r="16" spans="1:4" ht="12.75" customHeight="1">
      <c r="A16" s="46" t="s">
        <v>154</v>
      </c>
      <c r="B16" s="73"/>
      <c r="C16" s="73">
        <v>18521</v>
      </c>
      <c r="D16" s="72"/>
    </row>
    <row r="17" spans="1:4" ht="12.75" customHeight="1">
      <c r="A17" s="46" t="s">
        <v>155</v>
      </c>
      <c r="B17" s="73">
        <v>562</v>
      </c>
      <c r="C17" s="72">
        <v>0</v>
      </c>
      <c r="D17" s="72"/>
    </row>
    <row r="18" spans="1:4" ht="12.75" customHeight="1">
      <c r="A18" s="46" t="s">
        <v>158</v>
      </c>
      <c r="B18" s="73">
        <v>-288</v>
      </c>
      <c r="C18" s="73">
        <v>-2232</v>
      </c>
      <c r="D18" s="72"/>
    </row>
    <row r="19" spans="1:4" ht="12.75" customHeight="1">
      <c r="A19" s="46" t="s">
        <v>162</v>
      </c>
      <c r="B19" s="73">
        <v>11128</v>
      </c>
      <c r="C19" s="73">
        <v>0</v>
      </c>
      <c r="D19" s="72"/>
    </row>
    <row r="20" spans="1:4" ht="12.75" customHeight="1">
      <c r="A20" s="46" t="s">
        <v>56</v>
      </c>
      <c r="B20" s="73">
        <v>856</v>
      </c>
      <c r="C20" s="73">
        <v>248</v>
      </c>
      <c r="D20" s="72"/>
    </row>
    <row r="21" spans="1:4" ht="12.75" customHeight="1">
      <c r="A21" s="46" t="s">
        <v>57</v>
      </c>
      <c r="B21" s="73">
        <v>7693</v>
      </c>
      <c r="C21" s="73">
        <v>4486</v>
      </c>
      <c r="D21" s="72"/>
    </row>
    <row r="22" spans="1:4" ht="12.75" customHeight="1">
      <c r="A22" s="46" t="s">
        <v>156</v>
      </c>
      <c r="B22" s="73">
        <v>0</v>
      </c>
      <c r="C22" s="73">
        <v>-220</v>
      </c>
      <c r="D22" s="72"/>
    </row>
    <row r="23" spans="1:4" ht="12.75" customHeight="1">
      <c r="A23" s="46" t="s">
        <v>58</v>
      </c>
      <c r="B23" s="73">
        <v>399</v>
      </c>
      <c r="C23" s="73">
        <v>2251</v>
      </c>
      <c r="D23" s="72"/>
    </row>
    <row r="24" spans="1:4" ht="12.75" customHeight="1">
      <c r="A24" s="46" t="s">
        <v>59</v>
      </c>
      <c r="B24" s="73">
        <v>2</v>
      </c>
      <c r="C24" s="73">
        <v>51</v>
      </c>
      <c r="D24" s="72"/>
    </row>
    <row r="25" spans="1:4" ht="12.75" customHeight="1">
      <c r="A25" s="46" t="s">
        <v>157</v>
      </c>
      <c r="B25" s="73">
        <v>-9650</v>
      </c>
      <c r="C25" s="73">
        <v>0</v>
      </c>
      <c r="D25" s="72"/>
    </row>
    <row r="26" spans="1:4" ht="12.75" customHeight="1" thickBot="1">
      <c r="A26" s="46" t="s">
        <v>41</v>
      </c>
      <c r="B26" s="74">
        <v>9339</v>
      </c>
      <c r="C26" s="74">
        <v>-62</v>
      </c>
      <c r="D26" s="72"/>
    </row>
    <row r="27" spans="1:4" ht="12.75" customHeight="1">
      <c r="A27" s="75"/>
      <c r="B27" s="66">
        <f>SUM(B11:B26)</f>
        <v>87219</v>
      </c>
      <c r="C27" s="66">
        <v>15114</v>
      </c>
      <c r="D27" s="72"/>
    </row>
    <row r="28" spans="1:4" ht="12.75" customHeight="1">
      <c r="A28" s="46"/>
      <c r="B28" s="72"/>
      <c r="C28" s="72"/>
      <c r="D28" s="72"/>
    </row>
    <row r="29" spans="1:4" ht="12.75" customHeight="1">
      <c r="A29" s="70" t="s">
        <v>60</v>
      </c>
      <c r="B29" s="72"/>
      <c r="C29" s="72"/>
      <c r="D29" s="72"/>
    </row>
    <row r="30" spans="1:4" ht="12.75" customHeight="1">
      <c r="A30" s="46" t="s">
        <v>127</v>
      </c>
      <c r="B30" s="73">
        <v>12152</v>
      </c>
      <c r="C30" s="73">
        <v>76</v>
      </c>
      <c r="D30" s="72"/>
    </row>
    <row r="31" spans="1:4" ht="12.75" customHeight="1">
      <c r="A31" s="46" t="s">
        <v>61</v>
      </c>
      <c r="B31" s="73">
        <v>-10128</v>
      </c>
      <c r="C31" s="73">
        <v>3545</v>
      </c>
      <c r="D31" s="72"/>
    </row>
    <row r="32" spans="1:4" ht="12.75" customHeight="1">
      <c r="A32" s="46" t="s">
        <v>62</v>
      </c>
      <c r="B32" s="73">
        <v>-32945</v>
      </c>
      <c r="C32" s="73">
        <v>2907</v>
      </c>
      <c r="D32" s="72"/>
    </row>
    <row r="33" spans="1:4" s="42" customFormat="1" ht="12.75" customHeight="1" thickBot="1">
      <c r="A33" s="46" t="s">
        <v>104</v>
      </c>
      <c r="B33" s="74">
        <v>-3036</v>
      </c>
      <c r="C33" s="74">
        <v>0</v>
      </c>
      <c r="D33" s="73"/>
    </row>
    <row r="34" spans="1:4" ht="12.75" customHeight="1">
      <c r="A34" s="70"/>
      <c r="B34" s="72">
        <v>53262</v>
      </c>
      <c r="C34" s="72">
        <v>21642</v>
      </c>
      <c r="D34" s="72"/>
    </row>
    <row r="35" spans="1:4" ht="12.75" customHeight="1">
      <c r="A35" s="46" t="s">
        <v>128</v>
      </c>
      <c r="B35" s="72">
        <v>830</v>
      </c>
      <c r="C35" s="72">
        <v>0</v>
      </c>
      <c r="D35" s="72"/>
    </row>
    <row r="36" spans="1:4" ht="12.75" customHeight="1">
      <c r="A36" s="46" t="s">
        <v>63</v>
      </c>
      <c r="B36" s="73">
        <v>-2913</v>
      </c>
      <c r="C36" s="73">
        <v>-4113</v>
      </c>
      <c r="D36" s="72"/>
    </row>
    <row r="37" spans="1:4" ht="12.75" customHeight="1">
      <c r="A37" s="46" t="s">
        <v>64</v>
      </c>
      <c r="B37" s="73">
        <v>-4722</v>
      </c>
      <c r="C37" s="73">
        <v>-185</v>
      </c>
      <c r="D37" s="72"/>
    </row>
    <row r="38" spans="1:4" ht="12.75" customHeight="1" thickBot="1">
      <c r="A38" s="46" t="s">
        <v>65</v>
      </c>
      <c r="B38" s="74">
        <v>-20776</v>
      </c>
      <c r="C38" s="74">
        <v>-53</v>
      </c>
      <c r="D38" s="72"/>
    </row>
    <row r="39" spans="1:4" ht="12.75" customHeight="1">
      <c r="A39" s="76" t="s">
        <v>129</v>
      </c>
      <c r="B39" s="72">
        <v>25681</v>
      </c>
      <c r="C39" s="72">
        <v>17291</v>
      </c>
      <c r="D39" s="72"/>
    </row>
    <row r="40" spans="1:4" ht="12.75" customHeight="1">
      <c r="A40" s="46"/>
      <c r="B40" s="72"/>
      <c r="C40" s="72"/>
      <c r="D40" s="72"/>
    </row>
    <row r="41" spans="1:4" ht="12.75" customHeight="1">
      <c r="A41" s="70" t="s">
        <v>66</v>
      </c>
      <c r="B41" s="72"/>
      <c r="C41" s="72"/>
      <c r="D41" s="72"/>
    </row>
    <row r="42" spans="1:4" ht="12.75" customHeight="1">
      <c r="A42" s="5" t="s">
        <v>130</v>
      </c>
      <c r="B42" s="77">
        <v>20459</v>
      </c>
      <c r="C42" s="77">
        <v>0</v>
      </c>
      <c r="D42" s="72"/>
    </row>
    <row r="43" spans="1:4" ht="12.75" customHeight="1">
      <c r="A43" s="46" t="s">
        <v>131</v>
      </c>
      <c r="B43" s="78">
        <v>5937</v>
      </c>
      <c r="C43" s="78">
        <v>0</v>
      </c>
      <c r="D43" s="72"/>
    </row>
    <row r="44" spans="1:4" ht="12.75" customHeight="1">
      <c r="A44" s="46" t="s">
        <v>67</v>
      </c>
      <c r="B44" s="78">
        <v>-14398</v>
      </c>
      <c r="C44" s="78">
        <v>-1069</v>
      </c>
      <c r="D44" s="72"/>
    </row>
    <row r="45" spans="1:4" ht="12.75" customHeight="1">
      <c r="A45" s="46" t="s">
        <v>68</v>
      </c>
      <c r="B45" s="78">
        <v>416</v>
      </c>
      <c r="C45" s="78">
        <v>275</v>
      </c>
      <c r="D45" s="72"/>
    </row>
    <row r="46" spans="1:4" ht="12.75" customHeight="1">
      <c r="A46" s="46" t="s">
        <v>159</v>
      </c>
      <c r="B46" s="78">
        <v>-900</v>
      </c>
      <c r="C46" s="78">
        <v>0</v>
      </c>
      <c r="D46" s="72"/>
    </row>
    <row r="47" spans="1:4" ht="12.75" customHeight="1">
      <c r="A47" s="46" t="s">
        <v>161</v>
      </c>
      <c r="B47" s="78">
        <v>-127</v>
      </c>
      <c r="C47" s="78">
        <v>0</v>
      </c>
      <c r="D47" s="72"/>
    </row>
    <row r="48" spans="1:4" ht="12.75" customHeight="1">
      <c r="A48" s="46" t="s">
        <v>160</v>
      </c>
      <c r="B48" s="79">
        <v>232</v>
      </c>
      <c r="C48" s="79">
        <v>0</v>
      </c>
      <c r="D48" s="72"/>
    </row>
    <row r="49" spans="1:4" ht="12.75" customHeight="1">
      <c r="A49" s="76" t="s">
        <v>132</v>
      </c>
      <c r="B49" s="72">
        <v>11619</v>
      </c>
      <c r="C49" s="72">
        <v>-794</v>
      </c>
      <c r="D49" s="72"/>
    </row>
    <row r="50" spans="1:4" ht="12.75" customHeight="1">
      <c r="A50" s="46"/>
      <c r="B50" s="72"/>
      <c r="C50" s="72"/>
      <c r="D50" s="72"/>
    </row>
    <row r="51" spans="1:4" ht="12.75" customHeight="1">
      <c r="A51" s="70" t="s">
        <v>69</v>
      </c>
      <c r="B51" s="72"/>
      <c r="C51" s="72"/>
      <c r="D51" s="72"/>
    </row>
    <row r="52" spans="1:4" ht="12.75" customHeight="1">
      <c r="A52" s="46" t="s">
        <v>133</v>
      </c>
      <c r="B52" s="77">
        <v>-2286</v>
      </c>
      <c r="C52" s="77">
        <v>-9321</v>
      </c>
      <c r="D52" s="72"/>
    </row>
    <row r="53" spans="1:4" ht="12.75" customHeight="1">
      <c r="A53" s="46" t="s">
        <v>70</v>
      </c>
      <c r="B53" s="78">
        <v>-1347</v>
      </c>
      <c r="C53" s="78">
        <v>-4870</v>
      </c>
      <c r="D53" s="72"/>
    </row>
    <row r="54" spans="1:4" ht="12.75" customHeight="1">
      <c r="A54" s="54" t="s">
        <v>71</v>
      </c>
      <c r="B54" s="78">
        <v>-500</v>
      </c>
      <c r="C54" s="78">
        <v>-600</v>
      </c>
      <c r="D54" s="72"/>
    </row>
    <row r="55" spans="1:4" ht="12.75" customHeight="1">
      <c r="A55" s="54" t="s">
        <v>134</v>
      </c>
      <c r="B55" s="78">
        <v>-8462</v>
      </c>
      <c r="C55" s="78">
        <v>-504</v>
      </c>
      <c r="D55" s="72"/>
    </row>
    <row r="56" spans="1:4" ht="12.75" customHeight="1">
      <c r="A56" s="54" t="s">
        <v>135</v>
      </c>
      <c r="B56" s="79">
        <v>-2398</v>
      </c>
      <c r="C56" s="79">
        <v>0</v>
      </c>
      <c r="D56" s="72"/>
    </row>
    <row r="57" spans="1:4" ht="12.75" customHeight="1">
      <c r="A57" s="76" t="s">
        <v>72</v>
      </c>
      <c r="B57" s="72">
        <v>-14993</v>
      </c>
      <c r="C57" s="72">
        <v>-15295</v>
      </c>
      <c r="D57" s="72"/>
    </row>
    <row r="58" spans="1:4" ht="12.75" customHeight="1">
      <c r="A58" s="46"/>
      <c r="B58" s="80"/>
      <c r="C58" s="80"/>
      <c r="D58" s="72"/>
    </row>
    <row r="59" spans="1:4" ht="12.75" customHeight="1">
      <c r="A59" s="70" t="s">
        <v>73</v>
      </c>
      <c r="B59" s="72">
        <v>22307</v>
      </c>
      <c r="C59" s="72">
        <v>1202</v>
      </c>
      <c r="D59" s="72"/>
    </row>
    <row r="60" spans="1:4" ht="12.75" customHeight="1">
      <c r="A60" s="70"/>
      <c r="B60" s="72"/>
      <c r="C60" s="72"/>
      <c r="D60" s="72"/>
    </row>
    <row r="61" spans="1:4" ht="12.75" customHeight="1">
      <c r="A61" s="70" t="s">
        <v>136</v>
      </c>
      <c r="B61" s="72">
        <v>4810</v>
      </c>
      <c r="C61" s="72">
        <v>0</v>
      </c>
      <c r="D61" s="72"/>
    </row>
    <row r="62" spans="1:4" ht="12.75" customHeight="1">
      <c r="A62" s="70"/>
      <c r="B62" s="72"/>
      <c r="C62" s="72"/>
      <c r="D62" s="72"/>
    </row>
    <row r="63" spans="1:4" ht="12.75" customHeight="1">
      <c r="A63" s="70" t="s">
        <v>74</v>
      </c>
      <c r="B63" s="73">
        <v>-5009</v>
      </c>
      <c r="C63" s="73">
        <v>-6211</v>
      </c>
      <c r="D63" s="72"/>
    </row>
    <row r="64" spans="1:4" ht="12.75" customHeight="1">
      <c r="A64" s="70"/>
      <c r="B64" s="72"/>
      <c r="C64" s="72"/>
      <c r="D64" s="72"/>
    </row>
    <row r="65" spans="1:4" ht="12.75" customHeight="1" thickBot="1">
      <c r="A65" s="70" t="s">
        <v>75</v>
      </c>
      <c r="B65" s="81">
        <v>22108</v>
      </c>
      <c r="C65" s="81">
        <v>-5009</v>
      </c>
      <c r="D65" s="72"/>
    </row>
    <row r="66" spans="1:4" ht="12.75" customHeight="1">
      <c r="A66" s="46"/>
      <c r="B66" s="72"/>
      <c r="C66" s="72"/>
      <c r="D66" s="72"/>
    </row>
    <row r="67" spans="1:4" ht="12.75" customHeight="1">
      <c r="A67" s="70" t="s">
        <v>76</v>
      </c>
      <c r="B67" s="72"/>
      <c r="C67" s="72"/>
      <c r="D67" s="72"/>
    </row>
    <row r="68" spans="1:4" ht="12.75" customHeight="1">
      <c r="A68" s="46" t="s">
        <v>77</v>
      </c>
      <c r="B68" s="73">
        <v>42076</v>
      </c>
      <c r="C68" s="73">
        <v>1364</v>
      </c>
      <c r="D68" s="72"/>
    </row>
    <row r="69" spans="1:4" ht="12.75" customHeight="1">
      <c r="A69" s="46" t="s">
        <v>78</v>
      </c>
      <c r="B69" s="73">
        <v>-19968</v>
      </c>
      <c r="C69" s="73">
        <v>-6373</v>
      </c>
      <c r="D69" s="72"/>
    </row>
    <row r="70" spans="1:4" ht="12.75" customHeight="1" thickBot="1">
      <c r="A70" s="46"/>
      <c r="B70" s="82">
        <v>22108</v>
      </c>
      <c r="C70" s="82">
        <v>-5009</v>
      </c>
      <c r="D70" s="72"/>
    </row>
    <row r="71" ht="12.75" customHeight="1" thickTop="1">
      <c r="D71" s="72"/>
    </row>
    <row r="72" spans="1:4" ht="12.75" customHeight="1">
      <c r="A72" s="49"/>
      <c r="B72" s="72"/>
      <c r="C72" s="72"/>
      <c r="D72" s="72"/>
    </row>
    <row r="73" spans="1:4" ht="12.75" customHeight="1">
      <c r="A73" s="2" t="s">
        <v>137</v>
      </c>
      <c r="B73" s="72"/>
      <c r="C73" s="72"/>
      <c r="D73" s="72"/>
    </row>
    <row r="74" spans="1:4" ht="12.75" customHeight="1">
      <c r="A74" s="2" t="s">
        <v>138</v>
      </c>
      <c r="B74" s="72"/>
      <c r="C74" s="72"/>
      <c r="D74" s="72"/>
    </row>
    <row r="75" spans="2:4" ht="12.75" customHeight="1">
      <c r="B75" s="72"/>
      <c r="C75" s="72"/>
      <c r="D75" s="72"/>
    </row>
    <row r="76" spans="2:4" ht="12.75" customHeight="1">
      <c r="B76" s="72"/>
      <c r="C76" s="72"/>
      <c r="D76" s="72"/>
    </row>
    <row r="77" spans="2:4" ht="12.75" customHeight="1">
      <c r="B77" s="72"/>
      <c r="C77" s="72"/>
      <c r="D77" s="72"/>
    </row>
    <row r="78" spans="2:4" ht="12.75" customHeight="1">
      <c r="B78" s="72"/>
      <c r="C78" s="72"/>
      <c r="D78" s="72"/>
    </row>
    <row r="79" spans="2:4" ht="12.75" customHeight="1">
      <c r="B79" s="72"/>
      <c r="C79" s="72"/>
      <c r="D79" s="72"/>
    </row>
    <row r="80" spans="2:4" ht="12.75" customHeight="1">
      <c r="B80" s="72"/>
      <c r="C80" s="72"/>
      <c r="D80" s="72"/>
    </row>
    <row r="81" spans="2:4" ht="12.75" customHeight="1">
      <c r="B81" s="72"/>
      <c r="C81" s="72"/>
      <c r="D81" s="72"/>
    </row>
    <row r="82" spans="2:4" ht="12.75" customHeight="1">
      <c r="B82" s="72"/>
      <c r="C82" s="72"/>
      <c r="D82" s="72"/>
    </row>
    <row r="83" spans="2:4" ht="12.75" customHeight="1">
      <c r="B83" s="72"/>
      <c r="C83" s="72"/>
      <c r="D83" s="72"/>
    </row>
    <row r="84" spans="2:4" ht="12.75" customHeight="1">
      <c r="B84" s="72"/>
      <c r="C84" s="72"/>
      <c r="D84" s="72"/>
    </row>
    <row r="85" spans="2:4" ht="12.75" customHeight="1">
      <c r="B85" s="72"/>
      <c r="C85" s="72"/>
      <c r="D85" s="72"/>
    </row>
    <row r="86" spans="2:4" ht="12.75" customHeight="1">
      <c r="B86" s="72"/>
      <c r="C86" s="72"/>
      <c r="D86" s="72"/>
    </row>
    <row r="87" spans="2:4" ht="12.75" customHeight="1">
      <c r="B87" s="72"/>
      <c r="C87" s="72"/>
      <c r="D87" s="72"/>
    </row>
    <row r="88" spans="2:4" ht="12.75" customHeight="1">
      <c r="B88" s="72"/>
      <c r="C88" s="72"/>
      <c r="D88" s="72"/>
    </row>
    <row r="89" spans="2:4" ht="12.75" customHeight="1">
      <c r="B89" s="72"/>
      <c r="C89" s="72"/>
      <c r="D89" s="72"/>
    </row>
    <row r="90" spans="2:4" ht="12.75" customHeight="1">
      <c r="B90" s="72"/>
      <c r="C90" s="72"/>
      <c r="D90" s="72"/>
    </row>
    <row r="91" spans="2:4" ht="12.75" customHeight="1">
      <c r="B91" s="72"/>
      <c r="C91" s="72"/>
      <c r="D91" s="72"/>
    </row>
    <row r="92" spans="2:4" ht="12.75" customHeight="1">
      <c r="B92" s="72"/>
      <c r="C92" s="72"/>
      <c r="D92" s="72"/>
    </row>
    <row r="93" spans="2:4" ht="12.75" customHeight="1">
      <c r="B93" s="72"/>
      <c r="C93" s="72"/>
      <c r="D93" s="72"/>
    </row>
    <row r="94" spans="2:4" ht="12.75" customHeight="1">
      <c r="B94" s="72"/>
      <c r="C94" s="72"/>
      <c r="D94" s="72"/>
    </row>
    <row r="95" spans="2:4" ht="12.75" customHeight="1">
      <c r="B95" s="72"/>
      <c r="C95" s="72"/>
      <c r="D95" s="72"/>
    </row>
    <row r="96" spans="2:4" ht="12.75" customHeight="1">
      <c r="B96" s="72"/>
      <c r="C96" s="72"/>
      <c r="D96" s="72"/>
    </row>
    <row r="97" spans="2:4" ht="12.75" customHeight="1">
      <c r="B97" s="72"/>
      <c r="C97" s="72"/>
      <c r="D97" s="72"/>
    </row>
    <row r="98" spans="2:4" ht="12.75" customHeight="1">
      <c r="B98" s="72"/>
      <c r="C98" s="72"/>
      <c r="D98" s="72"/>
    </row>
    <row r="99" spans="2:4" ht="12.75" customHeight="1">
      <c r="B99" s="72"/>
      <c r="C99" s="72"/>
      <c r="D99" s="72"/>
    </row>
    <row r="100" spans="2:4" ht="12.75" customHeight="1">
      <c r="B100" s="72"/>
      <c r="C100" s="72"/>
      <c r="D100" s="72"/>
    </row>
    <row r="101" spans="2:4" ht="12.75" customHeight="1">
      <c r="B101" s="72"/>
      <c r="C101" s="72"/>
      <c r="D101" s="72"/>
    </row>
    <row r="102" spans="2:4" ht="12.75" customHeight="1">
      <c r="B102" s="72"/>
      <c r="C102" s="72"/>
      <c r="D102" s="72"/>
    </row>
    <row r="103" spans="2:4" ht="12.75" customHeight="1">
      <c r="B103" s="72"/>
      <c r="C103" s="72"/>
      <c r="D103" s="72"/>
    </row>
    <row r="104" spans="2:4" ht="12.75" customHeight="1">
      <c r="B104" s="72"/>
      <c r="C104" s="72"/>
      <c r="D104" s="72"/>
    </row>
    <row r="105" spans="2:4" ht="12.75" customHeight="1">
      <c r="B105" s="72"/>
      <c r="C105" s="72"/>
      <c r="D105" s="72"/>
    </row>
    <row r="106" spans="2:4" ht="12.75" customHeight="1">
      <c r="B106" s="72"/>
      <c r="C106" s="72"/>
      <c r="D106" s="72"/>
    </row>
    <row r="107" spans="2:4" ht="12.75" customHeight="1">
      <c r="B107" s="72"/>
      <c r="C107" s="72"/>
      <c r="D107" s="72"/>
    </row>
    <row r="108" spans="2:4" ht="12.75" customHeight="1">
      <c r="B108" s="72"/>
      <c r="C108" s="72"/>
      <c r="D108" s="72"/>
    </row>
    <row r="109" spans="2:4" ht="12.75" customHeight="1">
      <c r="B109" s="72"/>
      <c r="C109" s="72"/>
      <c r="D109" s="72"/>
    </row>
    <row r="110" spans="2:4" ht="12.75" customHeight="1">
      <c r="B110" s="72"/>
      <c r="C110" s="72"/>
      <c r="D110" s="72"/>
    </row>
    <row r="111" spans="2:4" ht="12.75" customHeight="1">
      <c r="B111" s="72"/>
      <c r="C111" s="72"/>
      <c r="D111" s="72"/>
    </row>
    <row r="112" spans="2:4" ht="12.75" customHeight="1">
      <c r="B112" s="72"/>
      <c r="C112" s="72"/>
      <c r="D112" s="72"/>
    </row>
    <row r="113" spans="2:4" ht="12.75" customHeight="1">
      <c r="B113" s="72"/>
      <c r="C113" s="72"/>
      <c r="D113" s="72"/>
    </row>
    <row r="114" spans="2:4" ht="12.75" customHeight="1">
      <c r="B114" s="72"/>
      <c r="C114" s="72"/>
      <c r="D114" s="72"/>
    </row>
    <row r="115" spans="2:4" ht="12.75" customHeight="1">
      <c r="B115" s="72"/>
      <c r="C115" s="72"/>
      <c r="D115" s="72"/>
    </row>
    <row r="116" spans="2:4" ht="12.75" customHeight="1">
      <c r="B116" s="72"/>
      <c r="C116" s="72"/>
      <c r="D116" s="72"/>
    </row>
    <row r="117" spans="2:4" ht="12.75" customHeight="1">
      <c r="B117" s="72"/>
      <c r="C117" s="72"/>
      <c r="D117" s="72"/>
    </row>
    <row r="118" spans="2:4" ht="12.75" customHeight="1">
      <c r="B118" s="72"/>
      <c r="C118" s="72"/>
      <c r="D118" s="72"/>
    </row>
    <row r="119" spans="2:4" ht="12.75" customHeight="1">
      <c r="B119" s="72"/>
      <c r="C119" s="72"/>
      <c r="D119" s="72"/>
    </row>
    <row r="120" spans="2:4" ht="12.75" customHeight="1">
      <c r="B120" s="72"/>
      <c r="C120" s="72"/>
      <c r="D120" s="72"/>
    </row>
    <row r="121" spans="2:4" ht="12.75" customHeight="1">
      <c r="B121" s="72"/>
      <c r="C121" s="72"/>
      <c r="D121" s="72"/>
    </row>
    <row r="122" spans="2:4" ht="12.75" customHeight="1">
      <c r="B122" s="72"/>
      <c r="C122" s="72"/>
      <c r="D122" s="72"/>
    </row>
    <row r="123" spans="2:4" ht="12.75" customHeight="1">
      <c r="B123" s="72"/>
      <c r="C123" s="72"/>
      <c r="D123" s="72"/>
    </row>
    <row r="124" spans="2:4" ht="12.75" customHeight="1">
      <c r="B124" s="72"/>
      <c r="C124" s="72"/>
      <c r="D124" s="72"/>
    </row>
    <row r="125" spans="2:4" ht="12.75" customHeight="1">
      <c r="B125" s="72"/>
      <c r="C125" s="72"/>
      <c r="D125" s="72"/>
    </row>
    <row r="126" spans="2:4" ht="12.75" customHeight="1">
      <c r="B126" s="72"/>
      <c r="C126" s="72"/>
      <c r="D126" s="72"/>
    </row>
    <row r="127" spans="2:4" ht="12.75" customHeight="1">
      <c r="B127" s="72"/>
      <c r="C127" s="72"/>
      <c r="D127" s="72"/>
    </row>
    <row r="128" spans="2:4" ht="12.75" customHeight="1">
      <c r="B128" s="72"/>
      <c r="C128" s="72"/>
      <c r="D128" s="72"/>
    </row>
    <row r="129" spans="2:4" ht="12.75" customHeight="1">
      <c r="B129" s="72"/>
      <c r="C129" s="72"/>
      <c r="D129" s="72"/>
    </row>
    <row r="130" spans="2:4" ht="12.75" customHeight="1">
      <c r="B130" s="72"/>
      <c r="C130" s="72"/>
      <c r="D130" s="72"/>
    </row>
    <row r="131" spans="2:4" ht="12.75" customHeight="1">
      <c r="B131" s="72"/>
      <c r="C131" s="72"/>
      <c r="D131" s="72"/>
    </row>
    <row r="132" spans="2:4" ht="12.75" customHeight="1">
      <c r="B132" s="72"/>
      <c r="C132" s="72"/>
      <c r="D132" s="72"/>
    </row>
    <row r="133" spans="2:4" ht="12.75" customHeight="1">
      <c r="B133" s="72"/>
      <c r="C133" s="72"/>
      <c r="D133" s="72"/>
    </row>
    <row r="134" spans="2:4" ht="12.75" customHeight="1">
      <c r="B134" s="72"/>
      <c r="C134" s="72"/>
      <c r="D134" s="72"/>
    </row>
    <row r="135" spans="2:4" ht="12.75" customHeight="1">
      <c r="B135" s="72"/>
      <c r="C135" s="72"/>
      <c r="D135" s="72"/>
    </row>
    <row r="136" spans="2:4" ht="12.75" customHeight="1">
      <c r="B136" s="72"/>
      <c r="C136" s="72"/>
      <c r="D136" s="72"/>
    </row>
    <row r="137" spans="2:4" ht="12.75" customHeight="1">
      <c r="B137" s="72"/>
      <c r="C137" s="72"/>
      <c r="D137" s="72"/>
    </row>
    <row r="138" spans="2:4" ht="12.75" customHeight="1">
      <c r="B138" s="72"/>
      <c r="C138" s="72"/>
      <c r="D138" s="72"/>
    </row>
    <row r="139" spans="2:4" ht="12.75" customHeight="1">
      <c r="B139" s="72"/>
      <c r="C139" s="72"/>
      <c r="D139" s="72"/>
    </row>
    <row r="140" spans="2:4" ht="12.75" customHeight="1">
      <c r="B140" s="72"/>
      <c r="C140" s="72"/>
      <c r="D140" s="72"/>
    </row>
    <row r="141" spans="2:4" ht="12.75" customHeight="1">
      <c r="B141" s="72"/>
      <c r="C141" s="72"/>
      <c r="D141" s="72"/>
    </row>
    <row r="142" spans="2:4" ht="12.75" customHeight="1">
      <c r="B142" s="72"/>
      <c r="C142" s="72"/>
      <c r="D142" s="72"/>
    </row>
    <row r="143" spans="2:4" ht="12.75" customHeight="1">
      <c r="B143" s="72"/>
      <c r="C143" s="72"/>
      <c r="D143" s="72"/>
    </row>
    <row r="144" spans="2:4" ht="12.75" customHeight="1">
      <c r="B144" s="72"/>
      <c r="C144" s="72"/>
      <c r="D144" s="72"/>
    </row>
    <row r="145" spans="2:4" ht="12.75" customHeight="1">
      <c r="B145" s="72"/>
      <c r="C145" s="72"/>
      <c r="D145" s="72"/>
    </row>
    <row r="146" spans="2:4" ht="12.75" customHeight="1">
      <c r="B146" s="72"/>
      <c r="C146" s="72"/>
      <c r="D146" s="72"/>
    </row>
    <row r="147" spans="2:4" ht="12.75" customHeight="1">
      <c r="B147" s="72"/>
      <c r="C147" s="72"/>
      <c r="D147" s="72"/>
    </row>
    <row r="148" spans="2:4" ht="12.75" customHeight="1">
      <c r="B148" s="72"/>
      <c r="C148" s="72"/>
      <c r="D148" s="72"/>
    </row>
    <row r="149" spans="2:4" ht="12.75" customHeight="1">
      <c r="B149" s="72"/>
      <c r="C149" s="72"/>
      <c r="D149" s="72"/>
    </row>
    <row r="150" spans="2:4" ht="12.75" customHeight="1">
      <c r="B150" s="72"/>
      <c r="C150" s="72"/>
      <c r="D150" s="72"/>
    </row>
    <row r="151" spans="2:4" ht="12.75" customHeight="1">
      <c r="B151" s="72"/>
      <c r="C151" s="72"/>
      <c r="D151" s="72"/>
    </row>
    <row r="152" spans="2:4" ht="12.75" customHeight="1">
      <c r="B152" s="72"/>
      <c r="C152" s="72"/>
      <c r="D152" s="72"/>
    </row>
    <row r="153" spans="2:4" ht="12.75" customHeight="1">
      <c r="B153" s="72"/>
      <c r="C153" s="72"/>
      <c r="D153" s="72"/>
    </row>
    <row r="154" spans="2:4" ht="12.75" customHeight="1">
      <c r="B154" s="72"/>
      <c r="C154" s="72"/>
      <c r="D154" s="72"/>
    </row>
    <row r="155" spans="2:4" ht="12.75" customHeight="1">
      <c r="B155" s="72"/>
      <c r="C155" s="72"/>
      <c r="D155" s="72"/>
    </row>
    <row r="156" spans="2:4" ht="12.75" customHeight="1">
      <c r="B156" s="72"/>
      <c r="C156" s="72"/>
      <c r="D156" s="72"/>
    </row>
    <row r="157" spans="2:4" ht="12.75" customHeight="1">
      <c r="B157" s="72"/>
      <c r="C157" s="72"/>
      <c r="D157" s="72"/>
    </row>
    <row r="158" spans="2:4" ht="12.75" customHeight="1">
      <c r="B158" s="72"/>
      <c r="C158" s="72"/>
      <c r="D158" s="72"/>
    </row>
    <row r="159" spans="2:4" ht="12.75" customHeight="1">
      <c r="B159" s="72"/>
      <c r="C159" s="72"/>
      <c r="D159" s="72"/>
    </row>
    <row r="160" spans="2:4" ht="12.75" customHeight="1">
      <c r="B160" s="72"/>
      <c r="C160" s="72"/>
      <c r="D160" s="72"/>
    </row>
    <row r="161" spans="2:4" ht="12.75" customHeight="1">
      <c r="B161" s="72"/>
      <c r="C161" s="72"/>
      <c r="D161" s="72"/>
    </row>
    <row r="162" spans="2:4" ht="12.75" customHeight="1">
      <c r="B162" s="72"/>
      <c r="C162" s="72"/>
      <c r="D162" s="72"/>
    </row>
    <row r="163" spans="2:4" ht="12.75" customHeight="1">
      <c r="B163" s="72"/>
      <c r="C163" s="72"/>
      <c r="D163" s="72"/>
    </row>
    <row r="164" spans="2:4" ht="12.75" customHeight="1">
      <c r="B164" s="72"/>
      <c r="C164" s="72"/>
      <c r="D164" s="72"/>
    </row>
    <row r="165" spans="2:4" ht="12.75" customHeight="1">
      <c r="B165" s="72"/>
      <c r="C165" s="72"/>
      <c r="D165" s="72"/>
    </row>
    <row r="166" spans="2:4" ht="12.75" customHeight="1">
      <c r="B166" s="72"/>
      <c r="C166" s="72"/>
      <c r="D166" s="72"/>
    </row>
    <row r="167" spans="2:4" ht="12.75" customHeight="1">
      <c r="B167" s="72"/>
      <c r="C167" s="72"/>
      <c r="D167" s="72"/>
    </row>
    <row r="168" spans="2:4" ht="12.75" customHeight="1">
      <c r="B168" s="72"/>
      <c r="C168" s="72"/>
      <c r="D168" s="72"/>
    </row>
    <row r="169" spans="2:4" ht="12.75" customHeight="1">
      <c r="B169" s="72"/>
      <c r="C169" s="72"/>
      <c r="D169" s="72"/>
    </row>
    <row r="170" spans="2:4" ht="12.75" customHeight="1">
      <c r="B170" s="72"/>
      <c r="C170" s="72"/>
      <c r="D170" s="72"/>
    </row>
    <row r="171" spans="2:4" ht="12.75" customHeight="1">
      <c r="B171" s="72"/>
      <c r="C171" s="72"/>
      <c r="D171" s="72"/>
    </row>
    <row r="172" spans="2:4" ht="12.75" customHeight="1">
      <c r="B172" s="72"/>
      <c r="C172" s="72"/>
      <c r="D172" s="72"/>
    </row>
    <row r="173" spans="2:4" ht="12.75" customHeight="1">
      <c r="B173" s="72"/>
      <c r="C173" s="72"/>
      <c r="D173" s="72"/>
    </row>
    <row r="174" spans="2:4" ht="12.75" customHeight="1">
      <c r="B174" s="72"/>
      <c r="C174" s="72"/>
      <c r="D174" s="72"/>
    </row>
    <row r="175" spans="2:4" ht="12.75" customHeight="1">
      <c r="B175" s="72"/>
      <c r="C175" s="72"/>
      <c r="D175" s="72"/>
    </row>
    <row r="176" spans="2:4" ht="12.75" customHeight="1">
      <c r="B176" s="72"/>
      <c r="C176" s="72"/>
      <c r="D176" s="72"/>
    </row>
    <row r="177" spans="2:4" ht="12.75" customHeight="1">
      <c r="B177" s="72"/>
      <c r="C177" s="72"/>
      <c r="D177" s="72"/>
    </row>
    <row r="178" spans="2:4" ht="12.75" customHeight="1">
      <c r="B178" s="72"/>
      <c r="C178" s="72"/>
      <c r="D178" s="72"/>
    </row>
    <row r="179" spans="2:4" ht="12.75" customHeight="1">
      <c r="B179" s="72"/>
      <c r="C179" s="72"/>
      <c r="D179" s="72"/>
    </row>
    <row r="180" spans="2:4" ht="12.75" customHeight="1">
      <c r="B180" s="72"/>
      <c r="C180" s="72"/>
      <c r="D180" s="72"/>
    </row>
    <row r="181" spans="2:4" ht="12.75" customHeight="1">
      <c r="B181" s="72"/>
      <c r="C181" s="72"/>
      <c r="D181" s="72"/>
    </row>
    <row r="182" spans="2:4" ht="12.75" customHeight="1">
      <c r="B182" s="72"/>
      <c r="C182" s="72"/>
      <c r="D182" s="72"/>
    </row>
    <row r="183" spans="2:4" ht="12.75" customHeight="1">
      <c r="B183" s="72"/>
      <c r="C183" s="72"/>
      <c r="D183" s="72"/>
    </row>
    <row r="184" spans="2:4" ht="12.75" customHeight="1">
      <c r="B184" s="72"/>
      <c r="C184" s="72"/>
      <c r="D184" s="72"/>
    </row>
    <row r="185" spans="2:4" ht="12.75" customHeight="1">
      <c r="B185" s="72"/>
      <c r="C185" s="72"/>
      <c r="D185" s="72"/>
    </row>
    <row r="186" spans="2:4" ht="12.75" customHeight="1">
      <c r="B186" s="72"/>
      <c r="C186" s="72"/>
      <c r="D186" s="72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mergeCells count="1">
    <mergeCell ref="B6:C6"/>
  </mergeCells>
  <printOptions/>
  <pageMargins left="0.75" right="0.75" top="0.4" bottom="0.38" header="0.2" footer="0.2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pelikan</dc:creator>
  <cp:keywords/>
  <dc:description/>
  <cp:lastModifiedBy>sclim</cp:lastModifiedBy>
  <cp:lastPrinted>2006-02-22T07:56:30Z</cp:lastPrinted>
  <dcterms:created xsi:type="dcterms:W3CDTF">2005-06-27T04:00:48Z</dcterms:created>
  <dcterms:modified xsi:type="dcterms:W3CDTF">2006-02-22T10:55:53Z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